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4" i="1"/>
  <c r="E43"/>
  <c r="E41"/>
  <c r="E27"/>
  <c r="E12"/>
  <c r="I155"/>
  <c r="I147"/>
  <c r="I156" s="1"/>
  <c r="I140"/>
  <c r="I131"/>
  <c r="I141" s="1"/>
  <c r="I123"/>
  <c r="I115"/>
  <c r="I124" s="1"/>
  <c r="I108"/>
  <c r="I101"/>
  <c r="I109" s="1"/>
  <c r="I94"/>
  <c r="I86"/>
  <c r="I95" s="1"/>
  <c r="I79"/>
  <c r="I71"/>
  <c r="I80" s="1"/>
  <c r="I64"/>
  <c r="I56"/>
  <c r="I65" s="1"/>
  <c r="I48"/>
  <c r="I40"/>
  <c r="I49" s="1"/>
  <c r="I33"/>
  <c r="I26"/>
  <c r="I34" s="1"/>
  <c r="I19"/>
  <c r="I11"/>
  <c r="I20" s="1"/>
  <c r="I157" s="1"/>
  <c r="H155" l="1"/>
  <c r="H147"/>
  <c r="H140"/>
  <c r="H131"/>
  <c r="H123"/>
  <c r="H115"/>
  <c r="H108"/>
  <c r="H101"/>
  <c r="H94"/>
  <c r="H86"/>
  <c r="H79"/>
  <c r="H71"/>
  <c r="H64"/>
  <c r="H56"/>
  <c r="H48"/>
  <c r="H40"/>
  <c r="H33"/>
  <c r="H26"/>
  <c r="H19"/>
  <c r="H11"/>
  <c r="G155"/>
  <c r="G147"/>
  <c r="G140"/>
  <c r="G131"/>
  <c r="G123"/>
  <c r="G115"/>
  <c r="G108"/>
  <c r="G101"/>
  <c r="G94"/>
  <c r="G86"/>
  <c r="G79"/>
  <c r="G71"/>
  <c r="G64"/>
  <c r="G56"/>
  <c r="G48"/>
  <c r="G40"/>
  <c r="G33"/>
  <c r="G26"/>
  <c r="G19"/>
  <c r="G11"/>
  <c r="B156"/>
  <c r="A156"/>
  <c r="L155"/>
  <c r="K155"/>
  <c r="J155"/>
  <c r="B148"/>
  <c r="A148"/>
  <c r="L147"/>
  <c r="K147"/>
  <c r="K156" s="1"/>
  <c r="J147"/>
  <c r="B141"/>
  <c r="A141"/>
  <c r="L140"/>
  <c r="K140"/>
  <c r="J140"/>
  <c r="B132"/>
  <c r="A132"/>
  <c r="L131"/>
  <c r="K131"/>
  <c r="K141" s="1"/>
  <c r="J131"/>
  <c r="B124"/>
  <c r="A124"/>
  <c r="L123"/>
  <c r="K123"/>
  <c r="J123"/>
  <c r="B116"/>
  <c r="A116"/>
  <c r="L115"/>
  <c r="K115"/>
  <c r="K124" s="1"/>
  <c r="J115"/>
  <c r="B109"/>
  <c r="A109"/>
  <c r="L108"/>
  <c r="K108"/>
  <c r="J108"/>
  <c r="B102"/>
  <c r="A102"/>
  <c r="L101"/>
  <c r="K101"/>
  <c r="J101"/>
  <c r="B95"/>
  <c r="A95"/>
  <c r="L94"/>
  <c r="K94"/>
  <c r="J94"/>
  <c r="B87"/>
  <c r="A87"/>
  <c r="L86"/>
  <c r="K86"/>
  <c r="K95" s="1"/>
  <c r="J86"/>
  <c r="B80"/>
  <c r="A80"/>
  <c r="L79"/>
  <c r="K79"/>
  <c r="J79"/>
  <c r="B72"/>
  <c r="A72"/>
  <c r="L71"/>
  <c r="K71"/>
  <c r="K80" s="1"/>
  <c r="J71"/>
  <c r="B65"/>
  <c r="A65"/>
  <c r="L64"/>
  <c r="K64"/>
  <c r="J64"/>
  <c r="B57"/>
  <c r="A57"/>
  <c r="L56"/>
  <c r="K56"/>
  <c r="K65" s="1"/>
  <c r="J56"/>
  <c r="B49"/>
  <c r="A49"/>
  <c r="L48"/>
  <c r="K48"/>
  <c r="J48"/>
  <c r="B41"/>
  <c r="A41"/>
  <c r="L40"/>
  <c r="K40"/>
  <c r="J40"/>
  <c r="B34"/>
  <c r="A34"/>
  <c r="L33"/>
  <c r="K33"/>
  <c r="J33"/>
  <c r="B27"/>
  <c r="A27"/>
  <c r="L26"/>
  <c r="K26"/>
  <c r="J26"/>
  <c r="B20"/>
  <c r="A20"/>
  <c r="L19"/>
  <c r="K19"/>
  <c r="J19"/>
  <c r="B12"/>
  <c r="A12"/>
  <c r="L11"/>
  <c r="K11"/>
  <c r="J11"/>
  <c r="J65" l="1"/>
  <c r="L65"/>
  <c r="J80"/>
  <c r="L80"/>
  <c r="J95"/>
  <c r="L95"/>
  <c r="J109"/>
  <c r="L109"/>
  <c r="J124"/>
  <c r="L124"/>
  <c r="J141"/>
  <c r="L141"/>
  <c r="J156"/>
  <c r="L156"/>
  <c r="G20"/>
  <c r="G34"/>
  <c r="G49"/>
  <c r="G65"/>
  <c r="G80"/>
  <c r="G95"/>
  <c r="G109"/>
  <c r="G124"/>
  <c r="G141"/>
  <c r="G156"/>
  <c r="H20"/>
  <c r="H34"/>
  <c r="H49"/>
  <c r="H65"/>
  <c r="H80"/>
  <c r="H95"/>
  <c r="H109"/>
  <c r="H124"/>
  <c r="H141"/>
  <c r="H156"/>
  <c r="K109"/>
  <c r="J20"/>
  <c r="L20"/>
  <c r="K20"/>
  <c r="K34"/>
  <c r="J34"/>
  <c r="L34"/>
  <c r="J49"/>
  <c r="L49"/>
  <c r="K49"/>
  <c r="H157" l="1"/>
  <c r="G157"/>
  <c r="K157"/>
  <c r="J157"/>
  <c r="L157"/>
</calcChain>
</file>

<file path=xl/sharedStrings.xml><?xml version="1.0" encoding="utf-8"?>
<sst xmlns="http://schemas.openxmlformats.org/spreadsheetml/2006/main" count="495" uniqueCount="154">
  <si>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</si>
  <si>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</si>
  <si>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</si>
  <si>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</si>
  <si>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</si>
  <si>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</si>
  <si>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</si>
  <si>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</si>
  <si>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</si>
  <si>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</si>
  <si>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</si>
  <si>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</si>
  <si>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</si>
  <si>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</si>
  <si>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Блюда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</si>
  <si>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</si>
  <si>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</si>
  <si>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</si>
  <si>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</si>
  <si>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</si>
  <si>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</si>
  <si>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</si>
  <si>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</si>
  <si>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рисовая с маслом сливочным</t>
  </si>
  <si>
    <t>2\61</t>
  </si>
  <si>
    <t>Бутерброд с сыром и маслом сливочным 20/10/5 г (батон витаминизированный)</t>
  </si>
  <si>
    <t>1\58</t>
  </si>
  <si>
    <t>гор.напиток</t>
  </si>
  <si>
    <t>Какао с молоком</t>
  </si>
  <si>
    <t>11\51</t>
  </si>
  <si>
    <t>хлеб</t>
  </si>
  <si>
    <t>Хлеб ржаной витаминизированный</t>
  </si>
  <si>
    <t>фрукты</t>
  </si>
  <si>
    <t>Соус из малины</t>
  </si>
  <si>
    <t>12\2</t>
  </si>
  <si>
    <t>итого</t>
  </si>
  <si>
    <t>Обед</t>
  </si>
  <si>
    <t>закуска</t>
  </si>
  <si>
    <t>Салат из отварной свеклы  и растительным маслом</t>
  </si>
  <si>
    <t>Щи из свежей капусты с картофелем и сметаной</t>
  </si>
  <si>
    <t>6\73</t>
  </si>
  <si>
    <t>Печень куриная по строгановски</t>
  </si>
  <si>
    <t>20\9</t>
  </si>
  <si>
    <t>гарнир</t>
  </si>
  <si>
    <t>Макаронные изделия отварные</t>
  </si>
  <si>
    <t>5\54</t>
  </si>
  <si>
    <t>напиток</t>
  </si>
  <si>
    <t>Напиток ассорти из красных ягод</t>
  </si>
  <si>
    <t>11\1</t>
  </si>
  <si>
    <t>хлеб бел.</t>
  </si>
  <si>
    <t>Хлеб пшеничный</t>
  </si>
  <si>
    <t>хлеб черн.</t>
  </si>
  <si>
    <t>Итого за день:</t>
  </si>
  <si>
    <t>Омлет натуральный с маслом сливочным</t>
  </si>
  <si>
    <t>4\56</t>
  </si>
  <si>
    <t>Бутерброд с сыром 20/10 г (батон витаминизированный)</t>
  </si>
  <si>
    <t>1\1</t>
  </si>
  <si>
    <t>Чай с сахаром</t>
  </si>
  <si>
    <t>11\56</t>
  </si>
  <si>
    <t>Фрукт свежий</t>
  </si>
  <si>
    <t>Салат из припущенной моркови и яблок с растительным маслом</t>
  </si>
  <si>
    <t>Борщ с морской капустой</t>
  </si>
  <si>
    <t>6\2</t>
  </si>
  <si>
    <t>Жаркое по домашнему со свининой</t>
  </si>
  <si>
    <t>8\35</t>
  </si>
  <si>
    <t>Чай лимонный</t>
  </si>
  <si>
    <t>11\54</t>
  </si>
  <si>
    <t>Каша ячневая молочная с маслом сливочным</t>
  </si>
  <si>
    <t>2\57</t>
  </si>
  <si>
    <t>Бутерброд с сыром и маслом сливочным 20/10/10 г (батон витаминизированный)</t>
  </si>
  <si>
    <t>1\57</t>
  </si>
  <si>
    <t>Соус из черники</t>
  </si>
  <si>
    <t>12\1</t>
  </si>
  <si>
    <t>Салат из квашеной капусты с зеленью и маслом растительным</t>
  </si>
  <si>
    <t>Уха из минтая</t>
  </si>
  <si>
    <t>6\1</t>
  </si>
  <si>
    <t>Котлета куриная</t>
  </si>
  <si>
    <t>Ризотто с овощами</t>
  </si>
  <si>
    <t>Чай "Каркаде" с сахаром</t>
  </si>
  <si>
    <t>Запеканка (сырники) из творога с морковью</t>
  </si>
  <si>
    <t>3\11</t>
  </si>
  <si>
    <t>Молоко сгущенное</t>
  </si>
  <si>
    <t>Батон пшеничный витаминизированный</t>
  </si>
  <si>
    <t>Салат из картофеля с соленым огурцом</t>
  </si>
  <si>
    <t>7\22</t>
  </si>
  <si>
    <t>Суп-пюре из разных овощей с гренками</t>
  </si>
  <si>
    <t>6\65</t>
  </si>
  <si>
    <t>Фрикадельки "Школьная" куриная</t>
  </si>
  <si>
    <t>9\16</t>
  </si>
  <si>
    <t>Капуста тушеная</t>
  </si>
  <si>
    <t>5\57</t>
  </si>
  <si>
    <t>Напиток из плодов шиповника</t>
  </si>
  <si>
    <t>11\53</t>
  </si>
  <si>
    <t>Каша жидкая геркулесовая с маслом сливочным</t>
  </si>
  <si>
    <t>2\62</t>
  </si>
  <si>
    <t>Кофейный напиток</t>
  </si>
  <si>
    <t>11\59</t>
  </si>
  <si>
    <t>Салат "Свежесть" (морковь, огурец св., кукуруза конс., капуста св., масло раст.)</t>
  </si>
  <si>
    <t>7\81</t>
  </si>
  <si>
    <t>Суп картофельный с бобовыми</t>
  </si>
  <si>
    <t>6\57</t>
  </si>
  <si>
    <t>Биточки из мяса говядины и куры</t>
  </si>
  <si>
    <t>8\29</t>
  </si>
  <si>
    <t>Каша гречневая рассыпчатая с овощами</t>
  </si>
  <si>
    <t>5\74</t>
  </si>
  <si>
    <t>Чай с малиной и сахаром</t>
  </si>
  <si>
    <t>11\18</t>
  </si>
  <si>
    <t>Салат из белокочанной капусты с морковью и растительным маслом</t>
  </si>
  <si>
    <t>7\35</t>
  </si>
  <si>
    <t>Борщ с морской капустой и сметаной</t>
  </si>
  <si>
    <t>Филе куриное тушеное с овощами</t>
  </si>
  <si>
    <t>9\13</t>
  </si>
  <si>
    <t>Каша рисовая рассыпчатая</t>
  </si>
  <si>
    <t>43\3</t>
  </si>
  <si>
    <t>Омлет с сыром</t>
  </si>
  <si>
    <t>4\54</t>
  </si>
  <si>
    <t>Салат из отварной свеклы с сыром и растительным маслом</t>
  </si>
  <si>
    <t>7\34</t>
  </si>
  <si>
    <t>Греча по-Царски с мясом и овощами (свинина б/к)</t>
  </si>
  <si>
    <t>8\81</t>
  </si>
  <si>
    <t>Каша жидкая пшенная с маслом сливочным</t>
  </si>
  <si>
    <t>2\60</t>
  </si>
  <si>
    <t>Салат из моркови, сахара и изюма, с растительным маслом</t>
  </si>
  <si>
    <t>7\19</t>
  </si>
  <si>
    <t>Суп с макаронными изделиями</t>
  </si>
  <si>
    <t>6\63</t>
  </si>
  <si>
    <t>Филе минтая тушенное с овощами</t>
  </si>
  <si>
    <t>10\5</t>
  </si>
  <si>
    <t>Пюре картофельное</t>
  </si>
  <si>
    <t>5\58</t>
  </si>
  <si>
    <t>Повидло фруктовое</t>
  </si>
  <si>
    <t>7\14</t>
  </si>
  <si>
    <t>Тефтели мясные (говядина, свинина) с отрубями</t>
  </si>
  <si>
    <t>8\26</t>
  </si>
  <si>
    <t>Соус томатный</t>
  </si>
  <si>
    <t>12\51</t>
  </si>
  <si>
    <t>Салат "Бурячок" (свекла, горошек конс., яблоки, лук зелёный, масло раст.)</t>
  </si>
  <si>
    <t>7\82</t>
  </si>
  <si>
    <t>Рассольник Ленинградский со сметаной</t>
  </si>
  <si>
    <t>6\70</t>
  </si>
  <si>
    <t>Фрикаделька "Школьная" куриная</t>
  </si>
  <si>
    <t>Картофель отварной с маслом</t>
  </si>
  <si>
    <t>5\52</t>
  </si>
  <si>
    <t>Кисель витаминизированный "Витошка"</t>
  </si>
  <si>
    <t>11\16</t>
  </si>
  <si>
    <t>Среднее значение за период:</t>
  </si>
  <si>
    <t>соус</t>
  </si>
  <si>
    <t>бутерброд</t>
  </si>
  <si>
    <t>Лицей № 109 Младшая школа</t>
  </si>
  <si>
    <t>Выход, г</t>
  </si>
  <si>
    <t xml:space="preserve">Раздел </t>
  </si>
  <si>
    <t>1 блюдо</t>
  </si>
  <si>
    <t>2 блюдо</t>
  </si>
  <si>
    <t xml:space="preserve">хлеб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</si>
</sst>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0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2" fontId="3" fillId="3" borderId="6" xfId="1" applyNumberFormat="1" applyFont="1" applyFill="1" applyBorder="1" applyAlignment="1">
      <alignment horizontal="center" vertical="center"/>
    </xf>
    <xf numFmtId="2" fontId="3" fillId="3" borderId="35" xfId="1" applyNumberFormat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/>
    </xf>
    <xf numFmtId="2" fontId="5" fillId="3" borderId="21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3" fillId="3" borderId="49" xfId="0" applyFont="1" applyFill="1" applyBorder="1" applyAlignment="1" applyProtection="1">
      <alignment vertical="center" wrapText="1"/>
      <protection locked="0"/>
    </xf>
    <xf numFmtId="0" fontId="3" fillId="3" borderId="25" xfId="0" applyFont="1" applyFill="1" applyBorder="1" applyAlignment="1" applyProtection="1">
      <alignment vertical="center" wrapText="1"/>
      <protection locked="0"/>
    </xf>
    <xf numFmtId="0" fontId="3" fillId="3" borderId="26" xfId="0" applyFont="1" applyFill="1" applyBorder="1" applyAlignment="1" applyProtection="1">
      <alignment vertical="center" wrapText="1"/>
      <protection locked="0"/>
    </xf>
    <xf numFmtId="0" fontId="3" fillId="3" borderId="47" xfId="0" applyFont="1" applyFill="1" applyBorder="1" applyAlignment="1" applyProtection="1">
      <alignment vertical="center" wrapText="1"/>
      <protection locked="0"/>
    </xf>
    <xf numFmtId="0" fontId="3" fillId="3" borderId="49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/>
    </xf>
    <xf numFmtId="2" fontId="6" fillId="3" borderId="21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2" fontId="5" fillId="3" borderId="48" xfId="0" applyNumberFormat="1" applyFont="1" applyFill="1" applyBorder="1" applyAlignment="1">
      <alignment horizontal="center"/>
    </xf>
    <xf numFmtId="2" fontId="6" fillId="3" borderId="20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34" xfId="0" applyFont="1" applyBorder="1"/>
    <xf numFmtId="17" fontId="7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0" xfId="0" applyFont="1" applyFill="1" applyBorder="1" applyAlignment="1">
      <alignment vertical="center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2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3" xfId="0" applyFont="1" applyBorder="1"/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vertical="center"/>
      <protection locked="0"/>
    </xf>
    <xf numFmtId="0" fontId="7" fillId="3" borderId="21" xfId="0" applyFont="1" applyFill="1" applyBorder="1" applyAlignment="1" applyProtection="1">
      <alignment horizontal="center" vertical="center" wrapText="1"/>
      <protection locked="0"/>
    </xf>
    <xf numFmtId="2" fontId="5" fillId="3" borderId="2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>
      <alignment vertical="center"/>
    </xf>
    <xf numFmtId="0" fontId="8" fillId="0" borderId="24" xfId="0" applyFont="1" applyBorder="1"/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 applyProtection="1">
      <alignment vertical="center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2" fontId="5" fillId="3" borderId="22" xfId="0" applyNumberFormat="1" applyFont="1" applyFill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  <xf numFmtId="2" fontId="7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Border="1"/>
    <xf numFmtId="0" fontId="9" fillId="0" borderId="2" xfId="0" applyFont="1" applyBorder="1" applyAlignment="1" applyProtection="1">
      <alignment horizontal="right" vertical="center"/>
      <protection locked="0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2" xfId="0" applyFont="1" applyFill="1" applyBorder="1" applyAlignment="1">
      <alignment vertical="center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13" xfId="0" applyFont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>
      <alignment vertical="center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>
      <alignment vertical="center"/>
    </xf>
    <xf numFmtId="0" fontId="8" fillId="3" borderId="43" xfId="0" applyFont="1" applyFill="1" applyBorder="1" applyAlignment="1">
      <alignment vertical="center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2" fontId="5" fillId="3" borderId="37" xfId="0" applyNumberFormat="1" applyFont="1" applyFill="1" applyBorder="1" applyAlignment="1" applyProtection="1">
      <alignment horizontal="center" vertical="center"/>
      <protection locked="0"/>
    </xf>
    <xf numFmtId="2" fontId="5" fillId="3" borderId="38" xfId="0" applyNumberFormat="1" applyFont="1" applyFill="1" applyBorder="1" applyAlignment="1" applyProtection="1">
      <alignment horizontal="center" vertical="center"/>
      <protection locked="0"/>
    </xf>
    <xf numFmtId="0" fontId="8" fillId="3" borderId="43" xfId="0" applyFont="1" applyFill="1" applyBorder="1" applyAlignment="1" applyProtection="1">
      <alignment vertical="center"/>
      <protection locked="0"/>
    </xf>
    <xf numFmtId="2" fontId="5" fillId="3" borderId="39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2" fontId="6" fillId="3" borderId="37" xfId="0" applyNumberFormat="1" applyFont="1" applyFill="1" applyBorder="1" applyAlignment="1" applyProtection="1">
      <alignment horizontal="center" vertical="center"/>
      <protection locked="0"/>
    </xf>
    <xf numFmtId="2" fontId="6" fillId="3" borderId="38" xfId="0" applyNumberFormat="1" applyFont="1" applyFill="1" applyBorder="1" applyAlignment="1" applyProtection="1">
      <alignment horizontal="center" vertical="center"/>
      <protection locked="0"/>
    </xf>
    <xf numFmtId="2" fontId="6" fillId="3" borderId="39" xfId="0" applyNumberFormat="1" applyFont="1" applyFill="1" applyBorder="1" applyAlignment="1" applyProtection="1">
      <alignment horizontal="center" vertical="center"/>
      <protection locked="0"/>
    </xf>
    <xf numFmtId="2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Border="1"/>
    <xf numFmtId="0" fontId="8" fillId="0" borderId="45" xfId="0" applyFont="1" applyBorder="1"/>
    <xf numFmtId="0" fontId="8" fillId="0" borderId="46" xfId="0" applyFont="1" applyBorder="1"/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right" vertical="center"/>
      <protection locked="0"/>
    </xf>
    <xf numFmtId="2" fontId="7" fillId="3" borderId="4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21" xfId="0" applyNumberFormat="1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2" fontId="10" fillId="6" borderId="3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2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2" fontId="10" fillId="6" borderId="19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2" fontId="10" fillId="4" borderId="19" xfId="0" applyNumberFormat="1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2" fontId="10" fillId="0" borderId="34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10" fillId="0" borderId="19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6" borderId="0" xfId="0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17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 wrapText="1"/>
    </xf>
    <xf numFmtId="0" fontId="3" fillId="3" borderId="51" xfId="0" applyFont="1" applyFill="1" applyBorder="1" applyAlignment="1" applyProtection="1">
      <alignment vertical="center" wrapText="1"/>
      <protection locked="0"/>
    </xf>
    <xf numFmtId="0" fontId="3" fillId="3" borderId="52" xfId="0" applyFont="1" applyFill="1" applyBorder="1" applyAlignment="1" applyProtection="1">
      <alignment vertical="center" wrapText="1"/>
      <protection locked="0"/>
    </xf>
    <xf numFmtId="0" fontId="3" fillId="3" borderId="34" xfId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0" fontId="8" fillId="3" borderId="21" xfId="0" applyFont="1" applyFill="1" applyBorder="1" applyAlignment="1" applyProtection="1">
      <alignment vertical="center"/>
      <protection locked="0"/>
    </xf>
    <xf numFmtId="0" fontId="8" fillId="3" borderId="21" xfId="0" applyFont="1" applyFill="1" applyBorder="1" applyAlignment="1">
      <alignment vertical="center"/>
    </xf>
    <xf numFmtId="0" fontId="8" fillId="3" borderId="22" xfId="0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 applyProtection="1">
      <alignment horizontal="left" vertical="center" wrapText="1"/>
      <protection locked="0"/>
    </xf>
    <xf numFmtId="0" fontId="3" fillId="3" borderId="51" xfId="0" applyFont="1" applyFill="1" applyBorder="1" applyAlignment="1">
      <alignment horizontal="left" vertical="center" wrapText="1"/>
    </xf>
    <xf numFmtId="0" fontId="3" fillId="3" borderId="51" xfId="0" applyFont="1" applyFill="1" applyBorder="1" applyAlignment="1">
      <alignment vertical="center" wrapText="1"/>
    </xf>
    <xf numFmtId="0" fontId="3" fillId="3" borderId="52" xfId="0" applyFont="1" applyFill="1" applyBorder="1" applyAlignment="1" applyProtection="1">
      <alignment horizontal="left" vertical="center" wrapText="1"/>
      <protection locked="0"/>
    </xf>
    <xf numFmtId="0" fontId="3" fillId="3" borderId="48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/>
    </xf>
    <xf numFmtId="2" fontId="6" fillId="3" borderId="20" xfId="0" applyNumberFormat="1" applyFont="1" applyFill="1" applyBorder="1" applyAlignment="1" applyProtection="1">
      <alignment horizontal="center" vertical="center"/>
      <protection locked="0"/>
    </xf>
    <xf numFmtId="2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49" xfId="1" applyFont="1" applyFill="1" applyBorder="1" applyAlignment="1">
      <alignment vertical="center" wrapText="1"/>
    </xf>
    <xf numFmtId="0" fontId="3" fillId="3" borderId="25" xfId="1" applyFont="1" applyFill="1" applyBorder="1" applyAlignment="1" applyProtection="1">
      <alignment vertical="center" wrapText="1"/>
      <protection locked="0"/>
    </xf>
    <xf numFmtId="0" fontId="3" fillId="3" borderId="26" xfId="1" applyFont="1" applyFill="1" applyBorder="1" applyAlignment="1" applyProtection="1">
      <alignment horizontal="left" vertical="center" wrapText="1"/>
      <protection locked="0"/>
    </xf>
    <xf numFmtId="2" fontId="5" fillId="3" borderId="53" xfId="0" applyNumberFormat="1" applyFont="1" applyFill="1" applyBorder="1" applyAlignment="1">
      <alignment horizontal="center"/>
    </xf>
    <xf numFmtId="2" fontId="5" fillId="3" borderId="54" xfId="0" applyNumberFormat="1" applyFont="1" applyFill="1" applyBorder="1" applyAlignment="1">
      <alignment horizontal="center"/>
    </xf>
    <xf numFmtId="2" fontId="5" fillId="3" borderId="55" xfId="0" applyNumberFormat="1" applyFont="1" applyFill="1" applyBorder="1" applyAlignment="1">
      <alignment horizontal="center"/>
    </xf>
    <xf numFmtId="0" fontId="3" fillId="3" borderId="25" xfId="1" applyFont="1" applyFill="1" applyBorder="1" applyAlignment="1">
      <alignment vertical="center" wrapText="1"/>
    </xf>
    <xf numFmtId="0" fontId="3" fillId="3" borderId="26" xfId="1" applyFont="1" applyFill="1" applyBorder="1" applyAlignment="1" applyProtection="1">
      <alignment vertical="center" wrapText="1"/>
      <protection locked="0"/>
    </xf>
    <xf numFmtId="0" fontId="3" fillId="3" borderId="49" xfId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4" borderId="29" xfId="0" applyFont="1" applyFill="1" applyBorder="1" applyAlignment="1">
      <alignment horizontal="center" wrapText="1"/>
    </xf>
    <xf numFmtId="0" fontId="11" fillId="4" borderId="28" xfId="0" applyFont="1" applyFill="1" applyBorder="1" applyAlignment="1">
      <alignment horizontal="center" wrapText="1"/>
    </xf>
    <xf numFmtId="0" fontId="11" fillId="4" borderId="30" xfId="0" applyFont="1" applyFill="1" applyBorder="1" applyAlignment="1">
      <alignment horizont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"/>
  <sheetViews>
    <sheetView tabSelected="1" workbookViewId="0">
      <selection activeCell="F154" sqref="F154"/>
    </sheetView>
  </sheetViews>
  <sheetFormatPr defaultRowHeight="15"/>
  <cols>
    <col min="4" max="4" width="13.140625" customWidth="1"/>
    <col min="5" max="5" width="10.7109375" customWidth="1"/>
    <col min="6" max="6" width="44.28515625" customWidth="1"/>
    <col min="7" max="7" width="12.5703125" customWidth="1"/>
    <col min="8" max="8" width="10.42578125" customWidth="1"/>
    <col min="9" max="9" width="10" customWidth="1"/>
    <col min="10" max="10" width="13" customWidth="1"/>
  </cols>
  <sheetData>
    <row r="1" spans="1:14" s="104" customFormat="1" ht="12.75">
      <c r="A1" s="140" t="s">
        <v>0</v>
      </c>
      <c r="C1" s="184" t="s">
        <v>148</v>
      </c>
      <c r="D1" s="184"/>
      <c r="E1" s="185"/>
      <c r="F1" s="185"/>
      <c r="G1" s="141" t="s">
        <v>1</v>
      </c>
      <c r="H1" s="142" t="s">
        <v>2</v>
      </c>
      <c r="J1" s="143"/>
      <c r="K1" s="143"/>
      <c r="L1" s="143"/>
    </row>
    <row r="2" spans="1:14" s="104" customFormat="1" ht="13.5" thickBot="1">
      <c r="A2" s="144" t="s">
        <v>3</v>
      </c>
      <c r="E2" s="140"/>
      <c r="H2" s="142" t="s">
        <v>4</v>
      </c>
      <c r="J2" s="143"/>
      <c r="K2" s="143"/>
      <c r="L2" s="143"/>
    </row>
    <row r="3" spans="1:14" s="104" customFormat="1" ht="13.5" thickBot="1">
      <c r="A3" s="145" t="s">
        <v>5</v>
      </c>
      <c r="E3" s="192" t="s">
        <v>6</v>
      </c>
      <c r="F3" s="192"/>
      <c r="G3" s="146"/>
      <c r="H3" s="142" t="s">
        <v>7</v>
      </c>
      <c r="J3" s="147">
        <v>28</v>
      </c>
      <c r="K3" s="147">
        <v>3</v>
      </c>
      <c r="L3" s="147">
        <v>2024</v>
      </c>
    </row>
    <row r="4" spans="1:14" s="104" customFormat="1" ht="13.5" thickBot="1">
      <c r="E4" s="145"/>
      <c r="J4" s="148" t="s">
        <v>8</v>
      </c>
      <c r="K4" s="148" t="s">
        <v>9</v>
      </c>
      <c r="L4" s="148" t="s">
        <v>10</v>
      </c>
    </row>
    <row r="5" spans="1:14" ht="34.5" customHeight="1" thickBot="1">
      <c r="A5" s="1" t="s">
        <v>11</v>
      </c>
      <c r="B5" s="4" t="s">
        <v>12</v>
      </c>
      <c r="C5" s="8" t="s">
        <v>13</v>
      </c>
      <c r="D5" s="5" t="s">
        <v>150</v>
      </c>
      <c r="E5" s="9" t="s">
        <v>19</v>
      </c>
      <c r="F5" s="6" t="s">
        <v>14</v>
      </c>
      <c r="G5" s="5" t="s">
        <v>149</v>
      </c>
      <c r="H5" s="23" t="s">
        <v>20</v>
      </c>
      <c r="I5" s="24" t="s">
        <v>18</v>
      </c>
      <c r="J5" s="2" t="s">
        <v>15</v>
      </c>
      <c r="K5" s="2" t="s">
        <v>16</v>
      </c>
      <c r="L5" s="3" t="s">
        <v>17</v>
      </c>
      <c r="N5" s="149"/>
    </row>
    <row r="6" spans="1:14" s="42" customFormat="1" ht="15.75" customHeight="1">
      <c r="A6" s="33">
        <v>1</v>
      </c>
      <c r="B6" s="34">
        <v>1</v>
      </c>
      <c r="C6" s="35" t="s">
        <v>21</v>
      </c>
      <c r="D6" s="161" t="s">
        <v>22</v>
      </c>
      <c r="E6" s="36" t="s">
        <v>24</v>
      </c>
      <c r="F6" s="17" t="s">
        <v>23</v>
      </c>
      <c r="G6" s="38">
        <v>210</v>
      </c>
      <c r="H6" s="39">
        <v>28.24</v>
      </c>
      <c r="I6" s="40">
        <v>262.16000000000003</v>
      </c>
      <c r="J6" s="40">
        <v>7.29</v>
      </c>
      <c r="K6" s="40">
        <v>9.4700000000000006</v>
      </c>
      <c r="L6" s="41">
        <v>37.47</v>
      </c>
      <c r="N6" s="150"/>
    </row>
    <row r="7" spans="1:14" s="42" customFormat="1" ht="15.75" customHeight="1">
      <c r="A7" s="43"/>
      <c r="B7" s="44"/>
      <c r="C7" s="45" t="s">
        <v>21</v>
      </c>
      <c r="D7" s="162" t="s">
        <v>147</v>
      </c>
      <c r="E7" s="46" t="s">
        <v>26</v>
      </c>
      <c r="F7" s="18" t="s">
        <v>25</v>
      </c>
      <c r="G7" s="48">
        <v>35</v>
      </c>
      <c r="H7" s="49">
        <v>25.85</v>
      </c>
      <c r="I7" s="50">
        <v>116.13</v>
      </c>
      <c r="J7" s="51">
        <v>3.8</v>
      </c>
      <c r="K7" s="51">
        <v>6.6</v>
      </c>
      <c r="L7" s="52">
        <v>10.220000000000001</v>
      </c>
      <c r="N7" s="151"/>
    </row>
    <row r="8" spans="1:14" s="42" customFormat="1" ht="15.75" customHeight="1">
      <c r="A8" s="43"/>
      <c r="B8" s="44"/>
      <c r="C8" s="45" t="s">
        <v>21</v>
      </c>
      <c r="D8" s="163" t="s">
        <v>27</v>
      </c>
      <c r="E8" s="46" t="s">
        <v>29</v>
      </c>
      <c r="F8" s="18" t="s">
        <v>28</v>
      </c>
      <c r="G8" s="48">
        <v>200</v>
      </c>
      <c r="H8" s="49">
        <v>15.36</v>
      </c>
      <c r="I8" s="50">
        <v>129.57</v>
      </c>
      <c r="J8" s="50">
        <v>3.64</v>
      </c>
      <c r="K8" s="50">
        <v>2.73</v>
      </c>
      <c r="L8" s="52">
        <v>24.19</v>
      </c>
      <c r="N8" s="151"/>
    </row>
    <row r="9" spans="1:14" s="42" customFormat="1" ht="15.75" customHeight="1">
      <c r="A9" s="43"/>
      <c r="B9" s="44"/>
      <c r="C9" s="45" t="s">
        <v>21</v>
      </c>
      <c r="D9" s="163" t="s">
        <v>30</v>
      </c>
      <c r="E9" s="46"/>
      <c r="F9" s="19" t="s">
        <v>31</v>
      </c>
      <c r="G9" s="48">
        <v>30</v>
      </c>
      <c r="H9" s="49">
        <v>2.71</v>
      </c>
      <c r="I9" s="50">
        <v>58.01</v>
      </c>
      <c r="J9" s="50">
        <v>1.98</v>
      </c>
      <c r="K9" s="50">
        <v>0.36</v>
      </c>
      <c r="L9" s="52">
        <v>12.51</v>
      </c>
      <c r="N9" s="151"/>
    </row>
    <row r="10" spans="1:14" s="42" customFormat="1" ht="15.75" customHeight="1" thickBot="1">
      <c r="A10" s="43"/>
      <c r="B10" s="44"/>
      <c r="C10" s="54" t="s">
        <v>21</v>
      </c>
      <c r="D10" s="164" t="s">
        <v>146</v>
      </c>
      <c r="E10" s="55" t="s">
        <v>34</v>
      </c>
      <c r="F10" s="20" t="s">
        <v>33</v>
      </c>
      <c r="G10" s="57">
        <v>30</v>
      </c>
      <c r="H10" s="58">
        <v>13.04</v>
      </c>
      <c r="I10" s="59">
        <v>36.14</v>
      </c>
      <c r="J10" s="59">
        <v>0.14000000000000001</v>
      </c>
      <c r="K10" s="59">
        <v>0.09</v>
      </c>
      <c r="L10" s="60">
        <v>9.1999999999999993</v>
      </c>
      <c r="N10" s="151"/>
    </row>
    <row r="11" spans="1:14" s="42" customFormat="1" ht="15.75" customHeight="1" thickBot="1">
      <c r="A11" s="98"/>
      <c r="B11" s="99"/>
      <c r="C11" s="61"/>
      <c r="D11" s="100"/>
      <c r="E11" s="62" t="s">
        <v>35</v>
      </c>
      <c r="F11" s="101"/>
      <c r="G11" s="102">
        <f t="shared" ref="G11:L11" si="0">SUM(G6:G10)</f>
        <v>505</v>
      </c>
      <c r="H11" s="103">
        <f t="shared" si="0"/>
        <v>85.199999999999989</v>
      </c>
      <c r="I11" s="102">
        <f t="shared" si="0"/>
        <v>602.01</v>
      </c>
      <c r="J11" s="102">
        <f t="shared" si="0"/>
        <v>16.850000000000001</v>
      </c>
      <c r="K11" s="102">
        <f t="shared" si="0"/>
        <v>19.25</v>
      </c>
      <c r="L11" s="102">
        <f t="shared" si="0"/>
        <v>93.59</v>
      </c>
      <c r="N11" s="152"/>
    </row>
    <row r="12" spans="1:14" s="42" customFormat="1" ht="15.75" customHeight="1">
      <c r="A12" s="63">
        <f>A6</f>
        <v>1</v>
      </c>
      <c r="B12" s="64">
        <f>B6</f>
        <v>1</v>
      </c>
      <c r="C12" s="35" t="s">
        <v>36</v>
      </c>
      <c r="D12" s="37" t="s">
        <v>37</v>
      </c>
      <c r="E12" s="10" t="str">
        <f>"7\57"</f>
        <v>7\57</v>
      </c>
      <c r="F12" s="21" t="s">
        <v>38</v>
      </c>
      <c r="G12" s="38">
        <v>80</v>
      </c>
      <c r="H12" s="13">
        <v>5.2</v>
      </c>
      <c r="I12" s="11">
        <v>68.985339136000007</v>
      </c>
      <c r="J12" s="11">
        <v>1.03</v>
      </c>
      <c r="K12" s="11">
        <v>4.7699999999999996</v>
      </c>
      <c r="L12" s="12">
        <v>6.38</v>
      </c>
      <c r="N12" s="153"/>
    </row>
    <row r="13" spans="1:14" s="42" customFormat="1" ht="15.75" customHeight="1">
      <c r="A13" s="43"/>
      <c r="B13" s="44"/>
      <c r="C13" s="45" t="s">
        <v>36</v>
      </c>
      <c r="D13" s="53" t="s">
        <v>151</v>
      </c>
      <c r="E13" s="48" t="s">
        <v>40</v>
      </c>
      <c r="F13" s="18" t="s">
        <v>39</v>
      </c>
      <c r="G13" s="48">
        <v>250</v>
      </c>
      <c r="H13" s="14">
        <v>35</v>
      </c>
      <c r="I13" s="50">
        <v>168.07</v>
      </c>
      <c r="J13" s="50">
        <v>5.44</v>
      </c>
      <c r="K13" s="50">
        <v>11.25</v>
      </c>
      <c r="L13" s="52">
        <v>12.32</v>
      </c>
      <c r="N13" s="151"/>
    </row>
    <row r="14" spans="1:14" s="42" customFormat="1" ht="15.75" customHeight="1">
      <c r="A14" s="43"/>
      <c r="B14" s="44"/>
      <c r="C14" s="45" t="s">
        <v>36</v>
      </c>
      <c r="D14" s="53" t="s">
        <v>152</v>
      </c>
      <c r="E14" s="48" t="s">
        <v>42</v>
      </c>
      <c r="F14" s="18" t="s">
        <v>41</v>
      </c>
      <c r="G14" s="48">
        <v>100</v>
      </c>
      <c r="H14" s="15">
        <v>49.79</v>
      </c>
      <c r="I14" s="51">
        <v>145</v>
      </c>
      <c r="J14" s="51">
        <v>17.3</v>
      </c>
      <c r="K14" s="51">
        <v>6.2</v>
      </c>
      <c r="L14" s="65">
        <v>4.5999999999999996</v>
      </c>
      <c r="N14" s="151"/>
    </row>
    <row r="15" spans="1:14" s="42" customFormat="1" ht="15.75" customHeight="1">
      <c r="A15" s="43"/>
      <c r="B15" s="44"/>
      <c r="C15" s="45" t="s">
        <v>36</v>
      </c>
      <c r="D15" s="53" t="s">
        <v>43</v>
      </c>
      <c r="E15" s="48" t="s">
        <v>45</v>
      </c>
      <c r="F15" s="18" t="s">
        <v>44</v>
      </c>
      <c r="G15" s="48">
        <v>150</v>
      </c>
      <c r="H15" s="14">
        <v>28.62</v>
      </c>
      <c r="I15" s="50">
        <v>200.44</v>
      </c>
      <c r="J15" s="50">
        <v>5.65</v>
      </c>
      <c r="K15" s="50">
        <v>4.07</v>
      </c>
      <c r="L15" s="52">
        <v>35.42</v>
      </c>
      <c r="N15" s="151"/>
    </row>
    <row r="16" spans="1:14" s="42" customFormat="1" ht="15.75" customHeight="1">
      <c r="A16" s="43"/>
      <c r="B16" s="44"/>
      <c r="C16" s="45" t="s">
        <v>36</v>
      </c>
      <c r="D16" s="53" t="s">
        <v>46</v>
      </c>
      <c r="E16" s="48" t="s">
        <v>48</v>
      </c>
      <c r="F16" s="18" t="s">
        <v>47</v>
      </c>
      <c r="G16" s="48">
        <v>200</v>
      </c>
      <c r="H16" s="14">
        <v>3.77</v>
      </c>
      <c r="I16" s="50">
        <v>83.96</v>
      </c>
      <c r="J16" s="50">
        <v>0.14000000000000001</v>
      </c>
      <c r="K16" s="51">
        <v>0.1</v>
      </c>
      <c r="L16" s="52">
        <v>21.64</v>
      </c>
      <c r="N16" s="151"/>
    </row>
    <row r="17" spans="1:14" s="42" customFormat="1" ht="15.75" customHeight="1">
      <c r="A17" s="43"/>
      <c r="B17" s="44"/>
      <c r="C17" s="45" t="s">
        <v>36</v>
      </c>
      <c r="D17" s="53" t="s">
        <v>153</v>
      </c>
      <c r="E17" s="48"/>
      <c r="F17" s="18" t="s">
        <v>50</v>
      </c>
      <c r="G17" s="48">
        <v>40</v>
      </c>
      <c r="H17" s="14">
        <v>3.61</v>
      </c>
      <c r="I17" s="50">
        <v>89.56</v>
      </c>
      <c r="J17" s="50">
        <v>2.64</v>
      </c>
      <c r="K17" s="50">
        <v>0.26</v>
      </c>
      <c r="L17" s="52">
        <v>18.760000000000002</v>
      </c>
      <c r="N17" s="151"/>
    </row>
    <row r="18" spans="1:14" s="42" customFormat="1" ht="15.75" customHeight="1" thickBot="1">
      <c r="A18" s="43"/>
      <c r="B18" s="44"/>
      <c r="C18" s="54" t="s">
        <v>36</v>
      </c>
      <c r="D18" s="66" t="s">
        <v>153</v>
      </c>
      <c r="E18" s="57"/>
      <c r="F18" s="20" t="s">
        <v>31</v>
      </c>
      <c r="G18" s="57">
        <v>20</v>
      </c>
      <c r="H18" s="16">
        <v>1.8</v>
      </c>
      <c r="I18" s="59">
        <v>38.68</v>
      </c>
      <c r="J18" s="59">
        <v>1.32</v>
      </c>
      <c r="K18" s="59">
        <v>0.24</v>
      </c>
      <c r="L18" s="67">
        <v>8.34</v>
      </c>
      <c r="N18" s="151"/>
    </row>
    <row r="19" spans="1:14" s="42" customFormat="1" ht="15.75" customHeight="1" thickBot="1">
      <c r="A19" s="105"/>
      <c r="B19" s="106"/>
      <c r="C19" s="68"/>
      <c r="D19" s="69"/>
      <c r="E19" s="70" t="s">
        <v>35</v>
      </c>
      <c r="F19" s="107"/>
      <c r="G19" s="108">
        <f t="shared" ref="G19:L19" si="1">SUM(G12:G18)</f>
        <v>840</v>
      </c>
      <c r="H19" s="109">
        <f t="shared" si="1"/>
        <v>127.79</v>
      </c>
      <c r="I19" s="110">
        <f t="shared" si="1"/>
        <v>794.69533913599992</v>
      </c>
      <c r="J19" s="108">
        <f t="shared" si="1"/>
        <v>33.520000000000003</v>
      </c>
      <c r="K19" s="108">
        <f t="shared" si="1"/>
        <v>26.89</v>
      </c>
      <c r="L19" s="108">
        <f t="shared" si="1"/>
        <v>107.46000000000001</v>
      </c>
    </row>
    <row r="20" spans="1:14" s="42" customFormat="1" ht="15.75" customHeight="1" thickBot="1">
      <c r="A20" s="111">
        <f>A6</f>
        <v>1</v>
      </c>
      <c r="B20" s="112">
        <f>B6</f>
        <v>1</v>
      </c>
      <c r="C20" s="189" t="s">
        <v>52</v>
      </c>
      <c r="D20" s="190"/>
      <c r="E20" s="190"/>
      <c r="F20" s="191"/>
      <c r="G20" s="113">
        <f t="shared" ref="G20:L20" si="2">G11+G19</f>
        <v>1345</v>
      </c>
      <c r="H20" s="114">
        <f t="shared" si="2"/>
        <v>212.99</v>
      </c>
      <c r="I20" s="115">
        <f t="shared" si="2"/>
        <v>1396.705339136</v>
      </c>
      <c r="J20" s="116">
        <f t="shared" si="2"/>
        <v>50.370000000000005</v>
      </c>
      <c r="K20" s="116">
        <f t="shared" si="2"/>
        <v>46.14</v>
      </c>
      <c r="L20" s="116">
        <f t="shared" si="2"/>
        <v>201.05</v>
      </c>
    </row>
    <row r="21" spans="1:14" s="42" customFormat="1" ht="15.75" customHeight="1">
      <c r="A21" s="33">
        <v>1</v>
      </c>
      <c r="B21" s="34">
        <v>2</v>
      </c>
      <c r="C21" s="35" t="s">
        <v>21</v>
      </c>
      <c r="D21" s="71" t="s">
        <v>22</v>
      </c>
      <c r="E21" s="38" t="s">
        <v>54</v>
      </c>
      <c r="F21" s="17" t="s">
        <v>53</v>
      </c>
      <c r="G21" s="38">
        <v>150</v>
      </c>
      <c r="H21" s="39">
        <v>40.72</v>
      </c>
      <c r="I21" s="40">
        <v>251.03</v>
      </c>
      <c r="J21" s="40">
        <v>13.79</v>
      </c>
      <c r="K21" s="40">
        <v>20.23</v>
      </c>
      <c r="L21" s="41">
        <v>3.57</v>
      </c>
      <c r="N21" s="151"/>
    </row>
    <row r="22" spans="1:14" s="42" customFormat="1" ht="15.75" customHeight="1">
      <c r="A22" s="43"/>
      <c r="B22" s="44"/>
      <c r="C22" s="45" t="s">
        <v>21</v>
      </c>
      <c r="D22" s="72" t="s">
        <v>147</v>
      </c>
      <c r="E22" s="48" t="s">
        <v>56</v>
      </c>
      <c r="F22" s="18" t="s">
        <v>55</v>
      </c>
      <c r="G22" s="48">
        <v>30</v>
      </c>
      <c r="H22" s="49">
        <v>19.649999999999999</v>
      </c>
      <c r="I22" s="50">
        <v>83.76</v>
      </c>
      <c r="J22" s="50">
        <v>3.76</v>
      </c>
      <c r="K22" s="50">
        <v>3.05</v>
      </c>
      <c r="L22" s="52">
        <v>10.15</v>
      </c>
      <c r="N22" s="151"/>
    </row>
    <row r="23" spans="1:14" s="42" customFormat="1" ht="15.75" customHeight="1">
      <c r="A23" s="43"/>
      <c r="B23" s="44"/>
      <c r="C23" s="45" t="s">
        <v>21</v>
      </c>
      <c r="D23" s="73" t="s">
        <v>27</v>
      </c>
      <c r="E23" s="48" t="s">
        <v>58</v>
      </c>
      <c r="F23" s="18" t="s">
        <v>57</v>
      </c>
      <c r="G23" s="48">
        <v>200</v>
      </c>
      <c r="H23" s="49">
        <v>2.2000000000000002</v>
      </c>
      <c r="I23" s="50">
        <v>53.14</v>
      </c>
      <c r="J23" s="50">
        <v>0.18</v>
      </c>
      <c r="K23" s="50">
        <v>0.04</v>
      </c>
      <c r="L23" s="52">
        <v>13.75</v>
      </c>
      <c r="N23" s="151"/>
    </row>
    <row r="24" spans="1:14" s="42" customFormat="1" ht="15.75" customHeight="1">
      <c r="A24" s="43"/>
      <c r="B24" s="44"/>
      <c r="C24" s="45" t="s">
        <v>21</v>
      </c>
      <c r="D24" s="73" t="s">
        <v>30</v>
      </c>
      <c r="E24" s="48"/>
      <c r="F24" s="18" t="s">
        <v>31</v>
      </c>
      <c r="G24" s="48">
        <v>20</v>
      </c>
      <c r="H24" s="49">
        <v>1.8</v>
      </c>
      <c r="I24" s="50">
        <v>38.68</v>
      </c>
      <c r="J24" s="50">
        <v>1.32</v>
      </c>
      <c r="K24" s="50">
        <v>0.24</v>
      </c>
      <c r="L24" s="52">
        <v>8.34</v>
      </c>
      <c r="N24" s="151"/>
    </row>
    <row r="25" spans="1:14" s="42" customFormat="1" ht="15.75" customHeight="1" thickBot="1">
      <c r="A25" s="43"/>
      <c r="B25" s="44"/>
      <c r="C25" s="54" t="s">
        <v>21</v>
      </c>
      <c r="D25" s="74" t="s">
        <v>32</v>
      </c>
      <c r="E25" s="57"/>
      <c r="F25" s="20" t="s">
        <v>59</v>
      </c>
      <c r="G25" s="57">
        <v>130</v>
      </c>
      <c r="H25" s="58">
        <v>20.83</v>
      </c>
      <c r="I25" s="59">
        <v>63.28</v>
      </c>
      <c r="J25" s="59">
        <v>0.52</v>
      </c>
      <c r="K25" s="59">
        <v>0.52</v>
      </c>
      <c r="L25" s="67">
        <v>15.08</v>
      </c>
      <c r="N25" s="151"/>
    </row>
    <row r="26" spans="1:14" s="42" customFormat="1" ht="15.75" customHeight="1" thickBot="1">
      <c r="A26" s="98"/>
      <c r="B26" s="99"/>
      <c r="C26" s="61"/>
      <c r="D26" s="117"/>
      <c r="E26" s="70" t="s">
        <v>35</v>
      </c>
      <c r="F26" s="107"/>
      <c r="G26" s="108">
        <f t="shared" ref="G26:L26" si="3">SUM(G21:G25)</f>
        <v>530</v>
      </c>
      <c r="H26" s="118">
        <f t="shared" si="3"/>
        <v>85.2</v>
      </c>
      <c r="I26" s="119">
        <f t="shared" si="3"/>
        <v>489.89</v>
      </c>
      <c r="J26" s="119">
        <f t="shared" si="3"/>
        <v>19.569999999999997</v>
      </c>
      <c r="K26" s="119">
        <f t="shared" si="3"/>
        <v>24.08</v>
      </c>
      <c r="L26" s="120">
        <f t="shared" si="3"/>
        <v>50.89</v>
      </c>
      <c r="N26" s="152"/>
    </row>
    <row r="27" spans="1:14" s="42" customFormat="1" ht="15.75" customHeight="1">
      <c r="A27" s="63">
        <f>A21</f>
        <v>1</v>
      </c>
      <c r="B27" s="64">
        <f>B21</f>
        <v>2</v>
      </c>
      <c r="C27" s="35" t="s">
        <v>36</v>
      </c>
      <c r="D27" s="154" t="s">
        <v>37</v>
      </c>
      <c r="E27" s="160" t="str">
        <f>"7\65"</f>
        <v>7\65</v>
      </c>
      <c r="F27" s="157" t="s">
        <v>60</v>
      </c>
      <c r="G27" s="38">
        <v>80</v>
      </c>
      <c r="H27" s="39">
        <v>8.6</v>
      </c>
      <c r="I27" s="40">
        <v>101.86</v>
      </c>
      <c r="J27" s="11">
        <v>1.87</v>
      </c>
      <c r="K27" s="11">
        <v>5.83</v>
      </c>
      <c r="L27" s="41">
        <v>11.56</v>
      </c>
      <c r="N27" s="165"/>
    </row>
    <row r="28" spans="1:14" s="42" customFormat="1" ht="15.75" customHeight="1">
      <c r="A28" s="43"/>
      <c r="B28" s="44"/>
      <c r="C28" s="45" t="s">
        <v>36</v>
      </c>
      <c r="D28" s="155" t="s">
        <v>151</v>
      </c>
      <c r="E28" s="48" t="s">
        <v>62</v>
      </c>
      <c r="F28" s="158" t="s">
        <v>61</v>
      </c>
      <c r="G28" s="48">
        <v>250</v>
      </c>
      <c r="H28" s="49">
        <v>35</v>
      </c>
      <c r="I28" s="50">
        <v>176.44</v>
      </c>
      <c r="J28" s="50">
        <v>5.31</v>
      </c>
      <c r="K28" s="50">
        <v>10.73</v>
      </c>
      <c r="L28" s="52">
        <v>16.16</v>
      </c>
      <c r="N28" s="151"/>
    </row>
    <row r="29" spans="1:14" s="42" customFormat="1" ht="15.75" customHeight="1">
      <c r="A29" s="43"/>
      <c r="B29" s="44"/>
      <c r="C29" s="45" t="s">
        <v>36</v>
      </c>
      <c r="D29" s="155" t="s">
        <v>152</v>
      </c>
      <c r="E29" s="48" t="s">
        <v>64</v>
      </c>
      <c r="F29" s="158" t="s">
        <v>63</v>
      </c>
      <c r="G29" s="48">
        <v>200</v>
      </c>
      <c r="H29" s="75">
        <v>72.150000000000006</v>
      </c>
      <c r="I29" s="50">
        <v>365.35</v>
      </c>
      <c r="J29" s="50">
        <v>12.58</v>
      </c>
      <c r="K29" s="50">
        <v>26.31</v>
      </c>
      <c r="L29" s="52">
        <v>20.38</v>
      </c>
      <c r="N29" s="151"/>
    </row>
    <row r="30" spans="1:14" s="42" customFormat="1" ht="15.75" customHeight="1">
      <c r="A30" s="43"/>
      <c r="B30" s="44"/>
      <c r="C30" s="45" t="s">
        <v>36</v>
      </c>
      <c r="D30" s="155" t="s">
        <v>46</v>
      </c>
      <c r="E30" s="48" t="s">
        <v>66</v>
      </c>
      <c r="F30" s="158" t="s">
        <v>65</v>
      </c>
      <c r="G30" s="48">
        <v>200</v>
      </c>
      <c r="H30" s="49">
        <v>4.84</v>
      </c>
      <c r="I30" s="50">
        <v>55.61</v>
      </c>
      <c r="J30" s="50">
        <v>0.24</v>
      </c>
      <c r="K30" s="50">
        <v>0.05</v>
      </c>
      <c r="L30" s="52">
        <v>14.07</v>
      </c>
      <c r="N30" s="151"/>
    </row>
    <row r="31" spans="1:14" s="42" customFormat="1" ht="15.75" customHeight="1">
      <c r="A31" s="43"/>
      <c r="B31" s="44"/>
      <c r="C31" s="45" t="s">
        <v>36</v>
      </c>
      <c r="D31" s="155" t="s">
        <v>153</v>
      </c>
      <c r="E31" s="48"/>
      <c r="F31" s="158" t="s">
        <v>50</v>
      </c>
      <c r="G31" s="48">
        <v>40</v>
      </c>
      <c r="H31" s="49">
        <v>3.6</v>
      </c>
      <c r="I31" s="50">
        <v>89.56</v>
      </c>
      <c r="J31" s="50">
        <v>2.64</v>
      </c>
      <c r="K31" s="50">
        <v>0.26</v>
      </c>
      <c r="L31" s="52">
        <v>18.760000000000002</v>
      </c>
      <c r="N31" s="151"/>
    </row>
    <row r="32" spans="1:14" s="42" customFormat="1" ht="15.75" customHeight="1" thickBot="1">
      <c r="A32" s="43"/>
      <c r="B32" s="44"/>
      <c r="C32" s="54" t="s">
        <v>36</v>
      </c>
      <c r="D32" s="156" t="s">
        <v>153</v>
      </c>
      <c r="E32" s="57"/>
      <c r="F32" s="159" t="s">
        <v>31</v>
      </c>
      <c r="G32" s="57">
        <v>40</v>
      </c>
      <c r="H32" s="58">
        <v>3.6</v>
      </c>
      <c r="I32" s="59">
        <v>77.349999999999994</v>
      </c>
      <c r="J32" s="59">
        <v>2.64</v>
      </c>
      <c r="K32" s="59">
        <v>0.48</v>
      </c>
      <c r="L32" s="67">
        <v>16.68</v>
      </c>
      <c r="N32" s="151"/>
    </row>
    <row r="33" spans="1:14" s="42" customFormat="1" ht="15.75" customHeight="1" thickBot="1">
      <c r="A33" s="105"/>
      <c r="B33" s="106"/>
      <c r="C33" s="76"/>
      <c r="D33" s="77"/>
      <c r="E33" s="62" t="s">
        <v>35</v>
      </c>
      <c r="F33" s="121"/>
      <c r="G33" s="108">
        <f t="shared" ref="G33:L33" si="4">SUM(G27:G32)</f>
        <v>810</v>
      </c>
      <c r="H33" s="109">
        <f t="shared" si="4"/>
        <v>127.78999999999999</v>
      </c>
      <c r="I33" s="119">
        <f t="shared" si="4"/>
        <v>866.17000000000019</v>
      </c>
      <c r="J33" s="119">
        <f t="shared" si="4"/>
        <v>25.279999999999998</v>
      </c>
      <c r="K33" s="119">
        <f t="shared" si="4"/>
        <v>43.66</v>
      </c>
      <c r="L33" s="120">
        <f t="shared" si="4"/>
        <v>97.609999999999985</v>
      </c>
    </row>
    <row r="34" spans="1:14" s="42" customFormat="1" ht="15.75" customHeight="1" thickBot="1">
      <c r="A34" s="111">
        <f>A21</f>
        <v>1</v>
      </c>
      <c r="B34" s="112">
        <f>B21</f>
        <v>2</v>
      </c>
      <c r="C34" s="189" t="s">
        <v>52</v>
      </c>
      <c r="D34" s="190"/>
      <c r="E34" s="190"/>
      <c r="F34" s="191"/>
      <c r="G34" s="126">
        <f t="shared" ref="G34:L34" si="5">G26+G33</f>
        <v>1340</v>
      </c>
      <c r="H34" s="114">
        <f t="shared" si="5"/>
        <v>212.99</v>
      </c>
      <c r="I34" s="116">
        <f t="shared" si="5"/>
        <v>1356.0600000000002</v>
      </c>
      <c r="J34" s="116">
        <f t="shared" si="5"/>
        <v>44.849999999999994</v>
      </c>
      <c r="K34" s="116">
        <f t="shared" si="5"/>
        <v>67.739999999999995</v>
      </c>
      <c r="L34" s="127">
        <f t="shared" si="5"/>
        <v>148.5</v>
      </c>
    </row>
    <row r="35" spans="1:14" s="42" customFormat="1" ht="15.75" customHeight="1">
      <c r="A35" s="33">
        <v>1</v>
      </c>
      <c r="B35" s="34">
        <v>3</v>
      </c>
      <c r="C35" s="35" t="s">
        <v>21</v>
      </c>
      <c r="D35" s="71" t="s">
        <v>22</v>
      </c>
      <c r="E35" s="38" t="s">
        <v>68</v>
      </c>
      <c r="F35" s="17" t="s">
        <v>67</v>
      </c>
      <c r="G35" s="38">
        <v>200</v>
      </c>
      <c r="H35" s="78">
        <v>22.29</v>
      </c>
      <c r="I35" s="40">
        <v>201.1</v>
      </c>
      <c r="J35" s="40">
        <v>5.97</v>
      </c>
      <c r="K35" s="40">
        <v>5.26</v>
      </c>
      <c r="L35" s="41">
        <v>33.67</v>
      </c>
      <c r="N35" s="151"/>
    </row>
    <row r="36" spans="1:14" s="42" customFormat="1" ht="15.75" customHeight="1">
      <c r="A36" s="43"/>
      <c r="B36" s="44"/>
      <c r="C36" s="45" t="s">
        <v>21</v>
      </c>
      <c r="D36" s="72" t="s">
        <v>147</v>
      </c>
      <c r="E36" s="48" t="s">
        <v>70</v>
      </c>
      <c r="F36" s="18" t="s">
        <v>69</v>
      </c>
      <c r="G36" s="48">
        <v>40</v>
      </c>
      <c r="H36" s="79">
        <v>30.55</v>
      </c>
      <c r="I36" s="50">
        <v>148.51</v>
      </c>
      <c r="J36" s="50">
        <v>3.84</v>
      </c>
      <c r="K36" s="50">
        <v>10.15</v>
      </c>
      <c r="L36" s="52">
        <v>10.28</v>
      </c>
      <c r="N36" s="151"/>
    </row>
    <row r="37" spans="1:14" s="42" customFormat="1" ht="15.75" customHeight="1">
      <c r="A37" s="43"/>
      <c r="B37" s="44"/>
      <c r="C37" s="45" t="s">
        <v>21</v>
      </c>
      <c r="D37" s="73" t="s">
        <v>27</v>
      </c>
      <c r="E37" s="48" t="s">
        <v>29</v>
      </c>
      <c r="F37" s="18" t="s">
        <v>28</v>
      </c>
      <c r="G37" s="48">
        <v>200</v>
      </c>
      <c r="H37" s="79">
        <v>15.34</v>
      </c>
      <c r="I37" s="50">
        <v>129.57</v>
      </c>
      <c r="J37" s="50">
        <v>3.64</v>
      </c>
      <c r="K37" s="50">
        <v>2.73</v>
      </c>
      <c r="L37" s="52">
        <v>24.19</v>
      </c>
      <c r="N37" s="151"/>
    </row>
    <row r="38" spans="1:14" s="42" customFormat="1" ht="15.75" customHeight="1">
      <c r="A38" s="43"/>
      <c r="B38" s="44"/>
      <c r="C38" s="45" t="s">
        <v>21</v>
      </c>
      <c r="D38" s="73" t="s">
        <v>30</v>
      </c>
      <c r="E38" s="48"/>
      <c r="F38" s="19" t="s">
        <v>31</v>
      </c>
      <c r="G38" s="48">
        <v>20</v>
      </c>
      <c r="H38" s="79">
        <v>1.8</v>
      </c>
      <c r="I38" s="50">
        <v>38.68</v>
      </c>
      <c r="J38" s="50">
        <v>1.32</v>
      </c>
      <c r="K38" s="50">
        <v>0.24</v>
      </c>
      <c r="L38" s="52">
        <v>8.34</v>
      </c>
      <c r="N38" s="151"/>
    </row>
    <row r="39" spans="1:14" s="42" customFormat="1" ht="15.75" customHeight="1" thickBot="1">
      <c r="A39" s="43"/>
      <c r="B39" s="44"/>
      <c r="C39" s="54" t="s">
        <v>21</v>
      </c>
      <c r="D39" s="80" t="s">
        <v>146</v>
      </c>
      <c r="E39" s="57" t="s">
        <v>72</v>
      </c>
      <c r="F39" s="20" t="s">
        <v>71</v>
      </c>
      <c r="G39" s="57">
        <v>40</v>
      </c>
      <c r="H39" s="81">
        <v>15.22</v>
      </c>
      <c r="I39" s="59">
        <v>43.57</v>
      </c>
      <c r="J39" s="59">
        <v>0.23</v>
      </c>
      <c r="K39" s="59">
        <v>0.13</v>
      </c>
      <c r="L39" s="67">
        <v>10.96</v>
      </c>
      <c r="N39" s="151"/>
    </row>
    <row r="40" spans="1:14" s="42" customFormat="1" ht="15.75" customHeight="1" thickBot="1">
      <c r="A40" s="98"/>
      <c r="B40" s="99"/>
      <c r="C40" s="61"/>
      <c r="D40" s="122"/>
      <c r="E40" s="70" t="s">
        <v>35</v>
      </c>
      <c r="F40" s="107"/>
      <c r="G40" s="108">
        <f t="shared" ref="G40:L40" si="6">SUM(G35:G39)</f>
        <v>500</v>
      </c>
      <c r="H40" s="118">
        <f t="shared" si="6"/>
        <v>85.2</v>
      </c>
      <c r="I40" s="108">
        <f t="shared" si="6"/>
        <v>561.43000000000006</v>
      </c>
      <c r="J40" s="110">
        <f t="shared" si="6"/>
        <v>15</v>
      </c>
      <c r="K40" s="108">
        <f t="shared" si="6"/>
        <v>18.509999999999998</v>
      </c>
      <c r="L40" s="108">
        <f t="shared" si="6"/>
        <v>87.44</v>
      </c>
      <c r="N40" s="152"/>
    </row>
    <row r="41" spans="1:14" s="42" customFormat="1" ht="15.75" customHeight="1">
      <c r="A41" s="63">
        <f>A35</f>
        <v>1</v>
      </c>
      <c r="B41" s="64">
        <f>B35</f>
        <v>3</v>
      </c>
      <c r="C41" s="35" t="s">
        <v>36</v>
      </c>
      <c r="D41" s="71" t="s">
        <v>37</v>
      </c>
      <c r="E41" s="10" t="str">
        <f>"7\14"</f>
        <v>7\14</v>
      </c>
      <c r="F41" s="166" t="s">
        <v>73</v>
      </c>
      <c r="G41" s="38">
        <v>80</v>
      </c>
      <c r="H41" s="13">
        <v>9.34</v>
      </c>
      <c r="I41" s="40">
        <v>85.9</v>
      </c>
      <c r="J41" s="40">
        <v>0.92</v>
      </c>
      <c r="K41" s="40">
        <v>3.99</v>
      </c>
      <c r="L41" s="41">
        <v>12.82</v>
      </c>
      <c r="N41" s="153"/>
    </row>
    <row r="42" spans="1:14" s="42" customFormat="1" ht="15.75" customHeight="1">
      <c r="A42" s="43"/>
      <c r="B42" s="44"/>
      <c r="C42" s="45" t="s">
        <v>36</v>
      </c>
      <c r="D42" s="155" t="s">
        <v>151</v>
      </c>
      <c r="E42" s="48" t="s">
        <v>75</v>
      </c>
      <c r="F42" s="167" t="s">
        <v>74</v>
      </c>
      <c r="G42" s="48">
        <v>200</v>
      </c>
      <c r="H42" s="14">
        <v>28</v>
      </c>
      <c r="I42" s="50">
        <v>66.3</v>
      </c>
      <c r="J42" s="50">
        <v>3.83</v>
      </c>
      <c r="K42" s="51">
        <v>1.9</v>
      </c>
      <c r="L42" s="52">
        <v>8.85</v>
      </c>
      <c r="N42" s="151"/>
    </row>
    <row r="43" spans="1:14" s="42" customFormat="1" ht="15.75" customHeight="1">
      <c r="A43" s="43"/>
      <c r="B43" s="44"/>
      <c r="C43" s="45" t="s">
        <v>36</v>
      </c>
      <c r="D43" s="155" t="s">
        <v>152</v>
      </c>
      <c r="E43" s="171" t="str">
        <f>"9/8"</f>
        <v>9/8</v>
      </c>
      <c r="F43" s="168" t="s">
        <v>76</v>
      </c>
      <c r="G43" s="48">
        <v>100</v>
      </c>
      <c r="H43" s="15">
        <v>63.26</v>
      </c>
      <c r="I43" s="50">
        <v>433.77</v>
      </c>
      <c r="J43" s="50">
        <v>13.71</v>
      </c>
      <c r="K43" s="50">
        <v>25.36</v>
      </c>
      <c r="L43" s="52">
        <v>37.78</v>
      </c>
      <c r="N43" s="153"/>
    </row>
    <row r="44" spans="1:14" s="42" customFormat="1" ht="15.75" customHeight="1">
      <c r="A44" s="43"/>
      <c r="B44" s="44"/>
      <c r="C44" s="45" t="s">
        <v>36</v>
      </c>
      <c r="D44" s="73" t="s">
        <v>43</v>
      </c>
      <c r="E44" s="171" t="str">
        <f>"5\52"</f>
        <v>5\52</v>
      </c>
      <c r="F44" s="169" t="s">
        <v>77</v>
      </c>
      <c r="G44" s="48">
        <v>150</v>
      </c>
      <c r="H44" s="15">
        <v>14.93</v>
      </c>
      <c r="I44" s="50">
        <v>141.83000000000001</v>
      </c>
      <c r="J44" s="50">
        <v>2.98</v>
      </c>
      <c r="K44" s="51">
        <v>4</v>
      </c>
      <c r="L44" s="52">
        <v>24.53</v>
      </c>
      <c r="N44" s="153"/>
    </row>
    <row r="45" spans="1:14" s="42" customFormat="1" ht="15.75" customHeight="1">
      <c r="A45" s="43"/>
      <c r="B45" s="44"/>
      <c r="C45" s="45" t="s">
        <v>36</v>
      </c>
      <c r="D45" s="73" t="s">
        <v>46</v>
      </c>
      <c r="E45" s="48" t="s">
        <v>58</v>
      </c>
      <c r="F45" s="167" t="s">
        <v>78</v>
      </c>
      <c r="G45" s="48">
        <v>200</v>
      </c>
      <c r="H45" s="14">
        <v>6.86</v>
      </c>
      <c r="I45" s="50">
        <v>53.14</v>
      </c>
      <c r="J45" s="50">
        <v>0.18</v>
      </c>
      <c r="K45" s="50">
        <v>0.04</v>
      </c>
      <c r="L45" s="52">
        <v>13.75</v>
      </c>
      <c r="N45" s="151"/>
    </row>
    <row r="46" spans="1:14" s="42" customFormat="1" ht="15.75" customHeight="1">
      <c r="A46" s="43"/>
      <c r="B46" s="44"/>
      <c r="C46" s="45" t="s">
        <v>36</v>
      </c>
      <c r="D46" s="155" t="s">
        <v>153</v>
      </c>
      <c r="E46" s="48"/>
      <c r="F46" s="167" t="s">
        <v>50</v>
      </c>
      <c r="G46" s="48">
        <v>40</v>
      </c>
      <c r="H46" s="14">
        <v>3.6</v>
      </c>
      <c r="I46" s="50">
        <v>89.56</v>
      </c>
      <c r="J46" s="50">
        <v>2.64</v>
      </c>
      <c r="K46" s="50">
        <v>0.26</v>
      </c>
      <c r="L46" s="52">
        <v>18.760000000000002</v>
      </c>
      <c r="N46" s="151"/>
    </row>
    <row r="47" spans="1:14" s="42" customFormat="1" ht="15.75" customHeight="1" thickBot="1">
      <c r="A47" s="43"/>
      <c r="B47" s="44"/>
      <c r="C47" s="54" t="s">
        <v>36</v>
      </c>
      <c r="D47" s="156" t="s">
        <v>153</v>
      </c>
      <c r="E47" s="57"/>
      <c r="F47" s="170" t="s">
        <v>31</v>
      </c>
      <c r="G47" s="57">
        <v>20</v>
      </c>
      <c r="H47" s="16">
        <v>1.8</v>
      </c>
      <c r="I47" s="59">
        <v>38.68</v>
      </c>
      <c r="J47" s="59">
        <v>1.32</v>
      </c>
      <c r="K47" s="59">
        <v>0.24</v>
      </c>
      <c r="L47" s="67">
        <v>8.34</v>
      </c>
      <c r="N47" s="151"/>
    </row>
    <row r="48" spans="1:14" s="42" customFormat="1" ht="15.75" customHeight="1" thickBot="1">
      <c r="A48" s="105"/>
      <c r="B48" s="106"/>
      <c r="C48" s="61"/>
      <c r="D48" s="61"/>
      <c r="E48" s="82" t="s">
        <v>35</v>
      </c>
      <c r="F48" s="107"/>
      <c r="G48" s="108">
        <f t="shared" ref="G48:L48" si="7">SUM(G41:G47)</f>
        <v>790</v>
      </c>
      <c r="H48" s="109">
        <f t="shared" si="7"/>
        <v>127.78999999999999</v>
      </c>
      <c r="I48" s="108">
        <f t="shared" si="7"/>
        <v>909.18</v>
      </c>
      <c r="J48" s="108">
        <f t="shared" si="7"/>
        <v>25.580000000000002</v>
      </c>
      <c r="K48" s="108">
        <f t="shared" si="7"/>
        <v>35.79</v>
      </c>
      <c r="L48" s="108">
        <f t="shared" si="7"/>
        <v>124.83000000000001</v>
      </c>
    </row>
    <row r="49" spans="1:14" s="42" customFormat="1" ht="15.75" customHeight="1" thickBot="1">
      <c r="A49" s="111">
        <f>A35</f>
        <v>1</v>
      </c>
      <c r="B49" s="112">
        <f>B35</f>
        <v>3</v>
      </c>
      <c r="C49" s="186" t="s">
        <v>52</v>
      </c>
      <c r="D49" s="187"/>
      <c r="E49" s="187"/>
      <c r="F49" s="188"/>
      <c r="G49" s="123">
        <f t="shared" ref="G49:L49" si="8">G40+G48</f>
        <v>1290</v>
      </c>
      <c r="H49" s="124">
        <f t="shared" si="8"/>
        <v>212.99</v>
      </c>
      <c r="I49" s="123">
        <f t="shared" si="8"/>
        <v>1470.6100000000001</v>
      </c>
      <c r="J49" s="123">
        <f t="shared" si="8"/>
        <v>40.58</v>
      </c>
      <c r="K49" s="125">
        <f t="shared" si="8"/>
        <v>54.3</v>
      </c>
      <c r="L49" s="123">
        <f t="shared" si="8"/>
        <v>212.27</v>
      </c>
    </row>
    <row r="50" spans="1:14" s="42" customFormat="1" ht="15.75" customHeight="1">
      <c r="A50" s="33">
        <v>1</v>
      </c>
      <c r="B50" s="34">
        <v>4</v>
      </c>
      <c r="C50" s="35" t="s">
        <v>21</v>
      </c>
      <c r="D50" s="71" t="s">
        <v>22</v>
      </c>
      <c r="E50" s="38" t="s">
        <v>80</v>
      </c>
      <c r="F50" s="17" t="s">
        <v>79</v>
      </c>
      <c r="G50" s="38">
        <v>100</v>
      </c>
      <c r="H50" s="83">
        <v>50.88</v>
      </c>
      <c r="I50" s="40">
        <v>203.93</v>
      </c>
      <c r="J50" s="40">
        <v>13.29</v>
      </c>
      <c r="K50" s="40">
        <v>11.4</v>
      </c>
      <c r="L50" s="41">
        <v>11.99</v>
      </c>
      <c r="N50" s="151"/>
    </row>
    <row r="51" spans="1:14" s="42" customFormat="1" ht="15.75" customHeight="1">
      <c r="A51" s="43"/>
      <c r="B51" s="44"/>
      <c r="C51" s="45" t="s">
        <v>21</v>
      </c>
      <c r="D51" s="72" t="s">
        <v>146</v>
      </c>
      <c r="E51" s="48"/>
      <c r="F51" s="18" t="s">
        <v>81</v>
      </c>
      <c r="G51" s="48">
        <v>30</v>
      </c>
      <c r="H51" s="84">
        <v>7.43</v>
      </c>
      <c r="I51" s="50">
        <v>95.22</v>
      </c>
      <c r="J51" s="50">
        <v>2.16</v>
      </c>
      <c r="K51" s="50">
        <v>2.5499999999999998</v>
      </c>
      <c r="L51" s="52">
        <v>16.649999999999999</v>
      </c>
      <c r="N51" s="151"/>
    </row>
    <row r="52" spans="1:14" s="42" customFormat="1" ht="15.75" customHeight="1">
      <c r="A52" s="43"/>
      <c r="B52" s="44"/>
      <c r="C52" s="45" t="s">
        <v>21</v>
      </c>
      <c r="D52" s="73" t="s">
        <v>46</v>
      </c>
      <c r="E52" s="48" t="s">
        <v>58</v>
      </c>
      <c r="F52" s="18" t="s">
        <v>78</v>
      </c>
      <c r="G52" s="48">
        <v>200</v>
      </c>
      <c r="H52" s="84">
        <v>2.77</v>
      </c>
      <c r="I52" s="50">
        <v>53.14</v>
      </c>
      <c r="J52" s="50">
        <v>0.18</v>
      </c>
      <c r="K52" s="50">
        <v>0.04</v>
      </c>
      <c r="L52" s="52">
        <v>13.75</v>
      </c>
      <c r="N52" s="151"/>
    </row>
    <row r="53" spans="1:14" s="42" customFormat="1" ht="15.75" customHeight="1">
      <c r="A53" s="43"/>
      <c r="B53" s="44"/>
      <c r="C53" s="45" t="s">
        <v>21</v>
      </c>
      <c r="D53" s="73" t="s">
        <v>49</v>
      </c>
      <c r="E53" s="48"/>
      <c r="F53" s="18" t="s">
        <v>50</v>
      </c>
      <c r="G53" s="48">
        <v>20</v>
      </c>
      <c r="H53" s="84">
        <v>2.21</v>
      </c>
      <c r="I53" s="50">
        <v>38.68</v>
      </c>
      <c r="J53" s="50">
        <v>1.32</v>
      </c>
      <c r="K53" s="50">
        <v>0.24</v>
      </c>
      <c r="L53" s="52">
        <v>8.34</v>
      </c>
      <c r="N53" s="151"/>
    </row>
    <row r="54" spans="1:14" s="42" customFormat="1" ht="15.75" customHeight="1">
      <c r="A54" s="43"/>
      <c r="B54" s="44"/>
      <c r="C54" s="45" t="s">
        <v>21</v>
      </c>
      <c r="D54" s="72" t="s">
        <v>30</v>
      </c>
      <c r="E54" s="48"/>
      <c r="F54" s="18" t="s">
        <v>82</v>
      </c>
      <c r="G54" s="48">
        <v>20</v>
      </c>
      <c r="H54" s="79">
        <v>1.8</v>
      </c>
      <c r="I54" s="50">
        <v>53.9</v>
      </c>
      <c r="J54" s="50">
        <v>1.54</v>
      </c>
      <c r="K54" s="51">
        <v>0.6</v>
      </c>
      <c r="L54" s="52">
        <v>10.66</v>
      </c>
      <c r="N54" s="151"/>
    </row>
    <row r="55" spans="1:14" s="42" customFormat="1" ht="15.75" customHeight="1" thickBot="1">
      <c r="A55" s="43"/>
      <c r="B55" s="44"/>
      <c r="C55" s="54" t="s">
        <v>21</v>
      </c>
      <c r="D55" s="74" t="s">
        <v>32</v>
      </c>
      <c r="E55" s="57"/>
      <c r="F55" s="20" t="s">
        <v>59</v>
      </c>
      <c r="G55" s="57">
        <v>130</v>
      </c>
      <c r="H55" s="85">
        <v>20.11</v>
      </c>
      <c r="I55" s="59">
        <v>63.28</v>
      </c>
      <c r="J55" s="59">
        <v>0.52</v>
      </c>
      <c r="K55" s="59">
        <v>0.52</v>
      </c>
      <c r="L55" s="67">
        <v>15.08</v>
      </c>
      <c r="N55" s="151"/>
    </row>
    <row r="56" spans="1:14" s="42" customFormat="1" ht="15.75" customHeight="1" thickBot="1">
      <c r="A56" s="98"/>
      <c r="B56" s="99"/>
      <c r="C56" s="61"/>
      <c r="D56" s="122"/>
      <c r="E56" s="70" t="s">
        <v>35</v>
      </c>
      <c r="F56" s="107"/>
      <c r="G56" s="102">
        <f>SUM(G50:G55)</f>
        <v>500</v>
      </c>
      <c r="H56" s="103">
        <f t="shared" ref="H56:I56" si="9">SUM(H50:H55)</f>
        <v>85.2</v>
      </c>
      <c r="I56" s="102">
        <f t="shared" si="9"/>
        <v>508.15</v>
      </c>
      <c r="J56" s="102">
        <f t="shared" ref="J56:L56" si="10">SUM(J50:J55)</f>
        <v>19.009999999999998</v>
      </c>
      <c r="K56" s="102">
        <f t="shared" si="10"/>
        <v>15.349999999999998</v>
      </c>
      <c r="L56" s="102">
        <f t="shared" si="10"/>
        <v>76.47</v>
      </c>
      <c r="N56" s="152"/>
    </row>
    <row r="57" spans="1:14" s="42" customFormat="1" ht="15.75" customHeight="1">
      <c r="A57" s="63">
        <f>A50</f>
        <v>1</v>
      </c>
      <c r="B57" s="64">
        <f>B50</f>
        <v>4</v>
      </c>
      <c r="C57" s="35" t="s">
        <v>36</v>
      </c>
      <c r="D57" s="71" t="s">
        <v>37</v>
      </c>
      <c r="E57" s="38" t="s">
        <v>84</v>
      </c>
      <c r="F57" s="17" t="s">
        <v>83</v>
      </c>
      <c r="G57" s="38">
        <v>100</v>
      </c>
      <c r="H57" s="13">
        <v>4.68</v>
      </c>
      <c r="I57" s="40">
        <v>69.94</v>
      </c>
      <c r="J57" s="40">
        <v>1.31</v>
      </c>
      <c r="K57" s="86">
        <v>4</v>
      </c>
      <c r="L57" s="41">
        <v>7.64</v>
      </c>
      <c r="N57" s="151"/>
    </row>
    <row r="58" spans="1:14" s="42" customFormat="1" ht="15.75" customHeight="1">
      <c r="A58" s="43"/>
      <c r="B58" s="44"/>
      <c r="C58" s="45" t="s">
        <v>36</v>
      </c>
      <c r="D58" s="155" t="s">
        <v>151</v>
      </c>
      <c r="E58" s="48" t="s">
        <v>86</v>
      </c>
      <c r="F58" s="18" t="s">
        <v>85</v>
      </c>
      <c r="G58" s="48">
        <v>200</v>
      </c>
      <c r="H58" s="14">
        <v>28</v>
      </c>
      <c r="I58" s="50">
        <v>114.5</v>
      </c>
      <c r="J58" s="50">
        <v>3.29</v>
      </c>
      <c r="K58" s="50">
        <v>3.82</v>
      </c>
      <c r="L58" s="52">
        <v>17.37</v>
      </c>
      <c r="N58" s="151"/>
    </row>
    <row r="59" spans="1:14" s="42" customFormat="1" ht="15.75" customHeight="1">
      <c r="A59" s="43"/>
      <c r="B59" s="44"/>
      <c r="C59" s="45" t="s">
        <v>36</v>
      </c>
      <c r="D59" s="155" t="s">
        <v>152</v>
      </c>
      <c r="E59" s="48" t="s">
        <v>88</v>
      </c>
      <c r="F59" s="18" t="s">
        <v>87</v>
      </c>
      <c r="G59" s="48">
        <v>100</v>
      </c>
      <c r="H59" s="15">
        <v>75.3</v>
      </c>
      <c r="I59" s="50">
        <v>144.47999999999999</v>
      </c>
      <c r="J59" s="50">
        <v>20.94</v>
      </c>
      <c r="K59" s="51">
        <v>3.6</v>
      </c>
      <c r="L59" s="52">
        <v>7.26</v>
      </c>
      <c r="N59" s="151"/>
    </row>
    <row r="60" spans="1:14" s="42" customFormat="1" ht="15.75" customHeight="1">
      <c r="A60" s="43"/>
      <c r="B60" s="44"/>
      <c r="C60" s="45" t="s">
        <v>36</v>
      </c>
      <c r="D60" s="73" t="s">
        <v>43</v>
      </c>
      <c r="E60" s="48" t="s">
        <v>90</v>
      </c>
      <c r="F60" s="18" t="s">
        <v>89</v>
      </c>
      <c r="G60" s="48">
        <v>150</v>
      </c>
      <c r="H60" s="15">
        <v>11.53</v>
      </c>
      <c r="I60" s="50">
        <v>104.27</v>
      </c>
      <c r="J60" s="50">
        <v>3.78</v>
      </c>
      <c r="K60" s="50">
        <v>3.98</v>
      </c>
      <c r="L60" s="52">
        <v>15.22</v>
      </c>
      <c r="N60" s="151"/>
    </row>
    <row r="61" spans="1:14" s="42" customFormat="1" ht="15.75" customHeight="1">
      <c r="A61" s="43"/>
      <c r="B61" s="44"/>
      <c r="C61" s="45" t="s">
        <v>36</v>
      </c>
      <c r="D61" s="73" t="s">
        <v>46</v>
      </c>
      <c r="E61" s="48" t="s">
        <v>92</v>
      </c>
      <c r="F61" s="18" t="s">
        <v>91</v>
      </c>
      <c r="G61" s="48">
        <v>200</v>
      </c>
      <c r="H61" s="14">
        <v>4.68</v>
      </c>
      <c r="I61" s="50">
        <v>138.1</v>
      </c>
      <c r="J61" s="51">
        <v>0.8</v>
      </c>
      <c r="K61" s="50">
        <v>0.33</v>
      </c>
      <c r="L61" s="52">
        <v>36.17</v>
      </c>
      <c r="N61" s="151"/>
    </row>
    <row r="62" spans="1:14" s="42" customFormat="1" ht="15.75" customHeight="1">
      <c r="A62" s="43"/>
      <c r="B62" s="44"/>
      <c r="C62" s="45" t="s">
        <v>36</v>
      </c>
      <c r="D62" s="155" t="s">
        <v>153</v>
      </c>
      <c r="E62" s="48"/>
      <c r="F62" s="18" t="s">
        <v>50</v>
      </c>
      <c r="G62" s="48">
        <v>20</v>
      </c>
      <c r="H62" s="14">
        <v>1.8</v>
      </c>
      <c r="I62" s="50">
        <v>44.78</v>
      </c>
      <c r="J62" s="50">
        <v>1.32</v>
      </c>
      <c r="K62" s="50">
        <v>0.24</v>
      </c>
      <c r="L62" s="52">
        <v>9.3800000000000008</v>
      </c>
      <c r="N62" s="151"/>
    </row>
    <row r="63" spans="1:14" s="42" customFormat="1" ht="15.75" customHeight="1" thickBot="1">
      <c r="A63" s="43"/>
      <c r="B63" s="44"/>
      <c r="C63" s="54" t="s">
        <v>36</v>
      </c>
      <c r="D63" s="156" t="s">
        <v>153</v>
      </c>
      <c r="E63" s="57"/>
      <c r="F63" s="20" t="s">
        <v>31</v>
      </c>
      <c r="G63" s="57">
        <v>20</v>
      </c>
      <c r="H63" s="16">
        <v>1.8</v>
      </c>
      <c r="I63" s="59">
        <v>38.68</v>
      </c>
      <c r="J63" s="59">
        <v>1.32</v>
      </c>
      <c r="K63" s="59">
        <v>0.24</v>
      </c>
      <c r="L63" s="67">
        <v>8.34</v>
      </c>
      <c r="N63" s="151"/>
    </row>
    <row r="64" spans="1:14" s="42" customFormat="1" ht="15.75" customHeight="1" thickBot="1">
      <c r="A64" s="105"/>
      <c r="B64" s="106"/>
      <c r="C64" s="61"/>
      <c r="D64" s="61"/>
      <c r="E64" s="82" t="s">
        <v>35</v>
      </c>
      <c r="F64" s="107"/>
      <c r="G64" s="128">
        <f t="shared" ref="G64:L64" si="11">SUM(G57:G63)</f>
        <v>790</v>
      </c>
      <c r="H64" s="109">
        <f t="shared" si="11"/>
        <v>127.78999999999999</v>
      </c>
      <c r="I64" s="108">
        <f t="shared" si="11"/>
        <v>654.74999999999989</v>
      </c>
      <c r="J64" s="108">
        <f t="shared" si="11"/>
        <v>32.76</v>
      </c>
      <c r="K64" s="108">
        <f t="shared" si="11"/>
        <v>16.21</v>
      </c>
      <c r="L64" s="108">
        <f t="shared" si="11"/>
        <v>101.38</v>
      </c>
    </row>
    <row r="65" spans="1:14" s="42" customFormat="1" ht="15.75" customHeight="1" thickBot="1">
      <c r="A65" s="111">
        <f>A50</f>
        <v>1</v>
      </c>
      <c r="B65" s="112">
        <f>B50</f>
        <v>4</v>
      </c>
      <c r="C65" s="186" t="s">
        <v>52</v>
      </c>
      <c r="D65" s="187"/>
      <c r="E65" s="187"/>
      <c r="F65" s="188"/>
      <c r="G65" s="123">
        <f t="shared" ref="G65:L65" si="12">G56+G64</f>
        <v>1290</v>
      </c>
      <c r="H65" s="124">
        <f t="shared" si="12"/>
        <v>212.99</v>
      </c>
      <c r="I65" s="123">
        <f t="shared" si="12"/>
        <v>1162.8999999999999</v>
      </c>
      <c r="J65" s="123">
        <f t="shared" si="12"/>
        <v>51.769999999999996</v>
      </c>
      <c r="K65" s="123">
        <f t="shared" si="12"/>
        <v>31.56</v>
      </c>
      <c r="L65" s="123">
        <f t="shared" si="12"/>
        <v>177.85</v>
      </c>
    </row>
    <row r="66" spans="1:14" s="42" customFormat="1" ht="15.75" customHeight="1">
      <c r="A66" s="33">
        <v>1</v>
      </c>
      <c r="B66" s="34">
        <v>5</v>
      </c>
      <c r="C66" s="35" t="s">
        <v>21</v>
      </c>
      <c r="D66" s="71" t="s">
        <v>22</v>
      </c>
      <c r="E66" s="38" t="s">
        <v>94</v>
      </c>
      <c r="F66" s="17" t="s">
        <v>93</v>
      </c>
      <c r="G66" s="38">
        <v>230</v>
      </c>
      <c r="H66" s="83">
        <v>29.16</v>
      </c>
      <c r="I66" s="40">
        <v>295.48</v>
      </c>
      <c r="J66" s="40">
        <v>9.76</v>
      </c>
      <c r="K66" s="40">
        <v>12.12</v>
      </c>
      <c r="L66" s="41">
        <v>38.01</v>
      </c>
      <c r="N66" s="151"/>
    </row>
    <row r="67" spans="1:14" s="42" customFormat="1" ht="15.75" customHeight="1">
      <c r="A67" s="43"/>
      <c r="B67" s="44"/>
      <c r="C67" s="45" t="s">
        <v>21</v>
      </c>
      <c r="D67" s="72" t="s">
        <v>147</v>
      </c>
      <c r="E67" s="48" t="s">
        <v>26</v>
      </c>
      <c r="F67" s="18" t="s">
        <v>25</v>
      </c>
      <c r="G67" s="48">
        <v>35</v>
      </c>
      <c r="H67" s="84">
        <v>26.85</v>
      </c>
      <c r="I67" s="50">
        <v>116.13</v>
      </c>
      <c r="J67" s="51">
        <v>3.8</v>
      </c>
      <c r="K67" s="51">
        <v>6.6</v>
      </c>
      <c r="L67" s="52">
        <v>10.220000000000001</v>
      </c>
      <c r="N67" s="151"/>
    </row>
    <row r="68" spans="1:14" s="42" customFormat="1" ht="15.75" customHeight="1">
      <c r="A68" s="43"/>
      <c r="B68" s="44"/>
      <c r="C68" s="45" t="s">
        <v>21</v>
      </c>
      <c r="D68" s="73" t="s">
        <v>27</v>
      </c>
      <c r="E68" s="48" t="s">
        <v>96</v>
      </c>
      <c r="F68" s="18" t="s">
        <v>95</v>
      </c>
      <c r="G68" s="48">
        <v>200</v>
      </c>
      <c r="H68" s="84">
        <v>12.69</v>
      </c>
      <c r="I68" s="50">
        <v>78.95</v>
      </c>
      <c r="J68" s="50">
        <v>1.39</v>
      </c>
      <c r="K68" s="51">
        <v>1.1000000000000001</v>
      </c>
      <c r="L68" s="52">
        <v>16.649999999999999</v>
      </c>
      <c r="N68" s="151"/>
    </row>
    <row r="69" spans="1:14" s="42" customFormat="1" ht="15.75" customHeight="1">
      <c r="A69" s="43"/>
      <c r="B69" s="44"/>
      <c r="C69" s="45" t="s">
        <v>21</v>
      </c>
      <c r="D69" s="73" t="s">
        <v>51</v>
      </c>
      <c r="E69" s="48"/>
      <c r="F69" s="19" t="s">
        <v>31</v>
      </c>
      <c r="G69" s="48">
        <v>20</v>
      </c>
      <c r="H69" s="84">
        <v>1.8</v>
      </c>
      <c r="I69" s="50">
        <v>38.68</v>
      </c>
      <c r="J69" s="50">
        <v>1.32</v>
      </c>
      <c r="K69" s="50">
        <v>0.24</v>
      </c>
      <c r="L69" s="52">
        <v>8.34</v>
      </c>
      <c r="N69" s="151"/>
    </row>
    <row r="70" spans="1:14" s="42" customFormat="1" ht="15.75" customHeight="1" thickBot="1">
      <c r="A70" s="43"/>
      <c r="B70" s="44"/>
      <c r="C70" s="54" t="s">
        <v>21</v>
      </c>
      <c r="D70" s="80" t="s">
        <v>146</v>
      </c>
      <c r="E70" s="57" t="s">
        <v>34</v>
      </c>
      <c r="F70" s="20" t="s">
        <v>33</v>
      </c>
      <c r="G70" s="57">
        <v>20</v>
      </c>
      <c r="H70" s="85">
        <v>14.7</v>
      </c>
      <c r="I70" s="59">
        <v>24.1</v>
      </c>
      <c r="J70" s="59">
        <v>0.09</v>
      </c>
      <c r="K70" s="59">
        <v>0.06</v>
      </c>
      <c r="L70" s="67">
        <v>6.13</v>
      </c>
      <c r="N70" s="151"/>
    </row>
    <row r="71" spans="1:14" s="42" customFormat="1" ht="15.75" customHeight="1" thickBot="1">
      <c r="A71" s="98"/>
      <c r="B71" s="99"/>
      <c r="C71" s="61"/>
      <c r="D71" s="122"/>
      <c r="E71" s="70" t="s">
        <v>35</v>
      </c>
      <c r="F71" s="107"/>
      <c r="G71" s="102">
        <f t="shared" ref="G71:L71" si="13">SUM(G66:G70)</f>
        <v>505</v>
      </c>
      <c r="H71" s="103">
        <f t="shared" si="13"/>
        <v>85.2</v>
      </c>
      <c r="I71" s="102">
        <f t="shared" si="13"/>
        <v>553.34</v>
      </c>
      <c r="J71" s="102">
        <f t="shared" si="13"/>
        <v>16.36</v>
      </c>
      <c r="K71" s="102">
        <f t="shared" si="13"/>
        <v>20.119999999999997</v>
      </c>
      <c r="L71" s="102">
        <f t="shared" si="13"/>
        <v>79.349999999999994</v>
      </c>
      <c r="N71" s="152"/>
    </row>
    <row r="72" spans="1:14" s="42" customFormat="1" ht="15.75" customHeight="1">
      <c r="A72" s="63">
        <f>A66</f>
        <v>1</v>
      </c>
      <c r="B72" s="64">
        <f>B66</f>
        <v>5</v>
      </c>
      <c r="C72" s="35" t="s">
        <v>36</v>
      </c>
      <c r="D72" s="71" t="s">
        <v>37</v>
      </c>
      <c r="E72" s="38" t="s">
        <v>98</v>
      </c>
      <c r="F72" s="175" t="s">
        <v>97</v>
      </c>
      <c r="G72" s="38">
        <v>100</v>
      </c>
      <c r="H72" s="25">
        <v>14.61</v>
      </c>
      <c r="I72" s="40">
        <v>98.97</v>
      </c>
      <c r="J72" s="40">
        <v>1.01</v>
      </c>
      <c r="K72" s="40">
        <v>6.01</v>
      </c>
      <c r="L72" s="41">
        <v>11.4</v>
      </c>
      <c r="N72" s="151"/>
    </row>
    <row r="73" spans="1:14" s="42" customFormat="1" ht="15.75" customHeight="1">
      <c r="A73" s="43"/>
      <c r="B73" s="44"/>
      <c r="C73" s="45" t="s">
        <v>36</v>
      </c>
      <c r="D73" s="155" t="s">
        <v>151</v>
      </c>
      <c r="E73" s="48" t="s">
        <v>100</v>
      </c>
      <c r="F73" s="18" t="s">
        <v>99</v>
      </c>
      <c r="G73" s="48">
        <v>250</v>
      </c>
      <c r="H73" s="26">
        <v>35</v>
      </c>
      <c r="I73" s="50">
        <v>192.21</v>
      </c>
      <c r="J73" s="50">
        <v>8.8800000000000008</v>
      </c>
      <c r="K73" s="50">
        <v>7.77</v>
      </c>
      <c r="L73" s="52">
        <v>23.16</v>
      </c>
      <c r="N73" s="151"/>
    </row>
    <row r="74" spans="1:14" s="42" customFormat="1" ht="15.75" customHeight="1">
      <c r="A74" s="43"/>
      <c r="B74" s="44"/>
      <c r="C74" s="45" t="s">
        <v>36</v>
      </c>
      <c r="D74" s="155" t="s">
        <v>152</v>
      </c>
      <c r="E74" s="48" t="s">
        <v>102</v>
      </c>
      <c r="F74" s="18" t="s">
        <v>101</v>
      </c>
      <c r="G74" s="48">
        <v>90</v>
      </c>
      <c r="H74" s="27">
        <v>46.34</v>
      </c>
      <c r="I74" s="50">
        <v>99.69</v>
      </c>
      <c r="J74" s="50">
        <v>11.63</v>
      </c>
      <c r="K74" s="51">
        <v>2.5</v>
      </c>
      <c r="L74" s="52">
        <v>7.79</v>
      </c>
      <c r="N74" s="151"/>
    </row>
    <row r="75" spans="1:14" s="42" customFormat="1" ht="15.75" customHeight="1">
      <c r="A75" s="43"/>
      <c r="B75" s="44"/>
      <c r="C75" s="45" t="s">
        <v>36</v>
      </c>
      <c r="D75" s="73" t="s">
        <v>43</v>
      </c>
      <c r="E75" s="48" t="s">
        <v>104</v>
      </c>
      <c r="F75" s="18" t="s">
        <v>103</v>
      </c>
      <c r="G75" s="48">
        <v>150</v>
      </c>
      <c r="H75" s="27">
        <v>22.12</v>
      </c>
      <c r="I75" s="50">
        <v>124.83</v>
      </c>
      <c r="J75" s="51">
        <v>2.7</v>
      </c>
      <c r="K75" s="51">
        <v>4</v>
      </c>
      <c r="L75" s="52">
        <v>21.53</v>
      </c>
      <c r="N75" s="151"/>
    </row>
    <row r="76" spans="1:14" s="42" customFormat="1" ht="15.75" customHeight="1">
      <c r="A76" s="43"/>
      <c r="B76" s="44"/>
      <c r="C76" s="45" t="s">
        <v>36</v>
      </c>
      <c r="D76" s="73" t="s">
        <v>46</v>
      </c>
      <c r="E76" s="48" t="s">
        <v>106</v>
      </c>
      <c r="F76" s="18" t="s">
        <v>105</v>
      </c>
      <c r="G76" s="48">
        <v>200</v>
      </c>
      <c r="H76" s="26">
        <v>4.32</v>
      </c>
      <c r="I76" s="50">
        <v>37.58</v>
      </c>
      <c r="J76" s="50">
        <v>0.18</v>
      </c>
      <c r="K76" s="50">
        <v>0.05</v>
      </c>
      <c r="L76" s="52">
        <v>9.6300000000000008</v>
      </c>
      <c r="N76" s="151"/>
    </row>
    <row r="77" spans="1:14" s="42" customFormat="1" ht="15.75" customHeight="1">
      <c r="A77" s="43"/>
      <c r="B77" s="44"/>
      <c r="C77" s="45" t="s">
        <v>36</v>
      </c>
      <c r="D77" s="155" t="s">
        <v>153</v>
      </c>
      <c r="E77" s="48"/>
      <c r="F77" s="18" t="s">
        <v>50</v>
      </c>
      <c r="G77" s="48">
        <v>40</v>
      </c>
      <c r="H77" s="26">
        <v>3.6</v>
      </c>
      <c r="I77" s="50">
        <v>89.56</v>
      </c>
      <c r="J77" s="50">
        <v>2.64</v>
      </c>
      <c r="K77" s="50">
        <v>0.26</v>
      </c>
      <c r="L77" s="52">
        <v>18.760000000000002</v>
      </c>
      <c r="N77" s="151"/>
    </row>
    <row r="78" spans="1:14" s="42" customFormat="1" ht="15.75" customHeight="1" thickBot="1">
      <c r="A78" s="43"/>
      <c r="B78" s="44"/>
      <c r="C78" s="54" t="s">
        <v>36</v>
      </c>
      <c r="D78" s="156" t="s">
        <v>153</v>
      </c>
      <c r="E78" s="57"/>
      <c r="F78" s="20" t="s">
        <v>31</v>
      </c>
      <c r="G78" s="57">
        <v>20</v>
      </c>
      <c r="H78" s="28">
        <v>1.8</v>
      </c>
      <c r="I78" s="59">
        <v>38.68</v>
      </c>
      <c r="J78" s="59">
        <v>1.32</v>
      </c>
      <c r="K78" s="59">
        <v>0.24</v>
      </c>
      <c r="L78" s="67">
        <v>8.34</v>
      </c>
      <c r="N78" s="151"/>
    </row>
    <row r="79" spans="1:14" s="42" customFormat="1" ht="15.75" customHeight="1" thickBot="1">
      <c r="A79" s="105"/>
      <c r="B79" s="106"/>
      <c r="C79" s="61"/>
      <c r="D79" s="61"/>
      <c r="E79" s="82" t="s">
        <v>35</v>
      </c>
      <c r="F79" s="107"/>
      <c r="G79" s="108">
        <f t="shared" ref="G79:L79" si="14">SUM(G72:G78)</f>
        <v>850</v>
      </c>
      <c r="H79" s="109">
        <f t="shared" si="14"/>
        <v>127.79</v>
      </c>
      <c r="I79" s="108">
        <f t="shared" si="14"/>
        <v>681.5200000000001</v>
      </c>
      <c r="J79" s="108">
        <f t="shared" si="14"/>
        <v>28.360000000000003</v>
      </c>
      <c r="K79" s="108">
        <f t="shared" si="14"/>
        <v>20.830000000000002</v>
      </c>
      <c r="L79" s="108">
        <f t="shared" si="14"/>
        <v>100.61000000000001</v>
      </c>
    </row>
    <row r="80" spans="1:14" s="42" customFormat="1" ht="15.75" customHeight="1" thickBot="1">
      <c r="A80" s="111">
        <f>A66</f>
        <v>1</v>
      </c>
      <c r="B80" s="112">
        <f>B66</f>
        <v>5</v>
      </c>
      <c r="C80" s="189" t="s">
        <v>52</v>
      </c>
      <c r="D80" s="190"/>
      <c r="E80" s="190"/>
      <c r="F80" s="191"/>
      <c r="G80" s="129">
        <f t="shared" ref="G80:L80" si="15">G71+G79</f>
        <v>1355</v>
      </c>
      <c r="H80" s="114">
        <f t="shared" si="15"/>
        <v>212.99</v>
      </c>
      <c r="I80" s="116">
        <f t="shared" si="15"/>
        <v>1234.8600000000001</v>
      </c>
      <c r="J80" s="116">
        <f t="shared" si="15"/>
        <v>44.72</v>
      </c>
      <c r="K80" s="116">
        <f t="shared" si="15"/>
        <v>40.950000000000003</v>
      </c>
      <c r="L80" s="116">
        <f t="shared" si="15"/>
        <v>179.96</v>
      </c>
    </row>
    <row r="81" spans="1:14" s="42" customFormat="1" ht="15.75" customHeight="1">
      <c r="A81" s="33">
        <v>2</v>
      </c>
      <c r="B81" s="34">
        <v>1</v>
      </c>
      <c r="C81" s="35" t="s">
        <v>21</v>
      </c>
      <c r="D81" s="37" t="s">
        <v>22</v>
      </c>
      <c r="E81" s="38" t="s">
        <v>24</v>
      </c>
      <c r="F81" s="17" t="s">
        <v>23</v>
      </c>
      <c r="G81" s="38">
        <v>210</v>
      </c>
      <c r="H81" s="173">
        <v>24.05</v>
      </c>
      <c r="I81" s="40">
        <v>262.16000000000003</v>
      </c>
      <c r="J81" s="40">
        <v>7.29</v>
      </c>
      <c r="K81" s="40">
        <v>9.4700000000000006</v>
      </c>
      <c r="L81" s="41">
        <v>37.47</v>
      </c>
      <c r="N81" s="151"/>
    </row>
    <row r="82" spans="1:14" s="42" customFormat="1" ht="15.75" customHeight="1">
      <c r="A82" s="43"/>
      <c r="B82" s="44"/>
      <c r="C82" s="45" t="s">
        <v>21</v>
      </c>
      <c r="D82" s="47" t="s">
        <v>147</v>
      </c>
      <c r="E82" s="48" t="s">
        <v>70</v>
      </c>
      <c r="F82" s="18" t="s">
        <v>69</v>
      </c>
      <c r="G82" s="48">
        <v>40</v>
      </c>
      <c r="H82" s="95">
        <v>25.86</v>
      </c>
      <c r="I82" s="50">
        <v>148.51</v>
      </c>
      <c r="J82" s="50">
        <v>3.84</v>
      </c>
      <c r="K82" s="50">
        <v>10.15</v>
      </c>
      <c r="L82" s="52">
        <v>10.28</v>
      </c>
      <c r="N82" s="151"/>
    </row>
    <row r="83" spans="1:14" s="42" customFormat="1" ht="15.75" customHeight="1">
      <c r="A83" s="43"/>
      <c r="B83" s="44"/>
      <c r="C83" s="45" t="s">
        <v>21</v>
      </c>
      <c r="D83" s="53" t="s">
        <v>27</v>
      </c>
      <c r="E83" s="48" t="s">
        <v>29</v>
      </c>
      <c r="F83" s="18" t="s">
        <v>28</v>
      </c>
      <c r="G83" s="48">
        <v>200</v>
      </c>
      <c r="H83" s="49">
        <v>16.54</v>
      </c>
      <c r="I83" s="50">
        <v>129.57</v>
      </c>
      <c r="J83" s="50">
        <v>3.64</v>
      </c>
      <c r="K83" s="50">
        <v>2.73</v>
      </c>
      <c r="L83" s="52">
        <v>24.19</v>
      </c>
      <c r="N83" s="151"/>
    </row>
    <row r="84" spans="1:14" s="42" customFormat="1" ht="15.75" customHeight="1">
      <c r="A84" s="43"/>
      <c r="B84" s="44"/>
      <c r="C84" s="45" t="s">
        <v>21</v>
      </c>
      <c r="D84" s="53" t="s">
        <v>30</v>
      </c>
      <c r="E84" s="48"/>
      <c r="F84" s="19" t="s">
        <v>31</v>
      </c>
      <c r="G84" s="48">
        <v>40</v>
      </c>
      <c r="H84" s="49">
        <v>3.6</v>
      </c>
      <c r="I84" s="50">
        <v>77.349999999999994</v>
      </c>
      <c r="J84" s="50">
        <v>2.64</v>
      </c>
      <c r="K84" s="50">
        <v>0.48</v>
      </c>
      <c r="L84" s="52">
        <v>16.68</v>
      </c>
      <c r="N84" s="151"/>
    </row>
    <row r="85" spans="1:14" s="42" customFormat="1" ht="15.75" customHeight="1" thickBot="1">
      <c r="A85" s="43"/>
      <c r="B85" s="44"/>
      <c r="C85" s="54" t="s">
        <v>21</v>
      </c>
      <c r="D85" s="56" t="s">
        <v>146</v>
      </c>
      <c r="E85" s="57" t="s">
        <v>34</v>
      </c>
      <c r="F85" s="20" t="s">
        <v>33</v>
      </c>
      <c r="G85" s="57">
        <v>30</v>
      </c>
      <c r="H85" s="174">
        <v>15.15</v>
      </c>
      <c r="I85" s="59">
        <v>36.14</v>
      </c>
      <c r="J85" s="59">
        <v>0.14000000000000001</v>
      </c>
      <c r="K85" s="59">
        <v>0.09</v>
      </c>
      <c r="L85" s="60">
        <v>9.1999999999999993</v>
      </c>
      <c r="N85" s="151"/>
    </row>
    <row r="86" spans="1:14" s="42" customFormat="1" ht="15.75" customHeight="1" thickBot="1">
      <c r="A86" s="98"/>
      <c r="B86" s="99"/>
      <c r="C86" s="61"/>
      <c r="D86" s="117"/>
      <c r="E86" s="70" t="s">
        <v>35</v>
      </c>
      <c r="F86" s="107"/>
      <c r="G86" s="102">
        <f t="shared" ref="G86:L86" si="16">SUM(G81:G85)</f>
        <v>520</v>
      </c>
      <c r="H86" s="103">
        <f t="shared" si="16"/>
        <v>85.199999999999989</v>
      </c>
      <c r="I86" s="102">
        <f t="shared" si="16"/>
        <v>653.73</v>
      </c>
      <c r="J86" s="102">
        <f t="shared" si="16"/>
        <v>17.55</v>
      </c>
      <c r="K86" s="102">
        <f t="shared" si="16"/>
        <v>22.92</v>
      </c>
      <c r="L86" s="102">
        <f t="shared" si="16"/>
        <v>97.820000000000007</v>
      </c>
      <c r="N86" s="152"/>
    </row>
    <row r="87" spans="1:14" s="42" customFormat="1" ht="15.75" customHeight="1">
      <c r="A87" s="63">
        <f>A81</f>
        <v>2</v>
      </c>
      <c r="B87" s="64">
        <f>B81</f>
        <v>1</v>
      </c>
      <c r="C87" s="87" t="s">
        <v>36</v>
      </c>
      <c r="D87" s="161" t="s">
        <v>37</v>
      </c>
      <c r="E87" s="38" t="s">
        <v>108</v>
      </c>
      <c r="F87" s="175" t="s">
        <v>107</v>
      </c>
      <c r="G87" s="38">
        <v>80</v>
      </c>
      <c r="H87" s="29">
        <v>20.75</v>
      </c>
      <c r="I87" s="40">
        <v>76.75</v>
      </c>
      <c r="J87" s="40">
        <v>1.33</v>
      </c>
      <c r="K87" s="40">
        <v>4.8099999999999996</v>
      </c>
      <c r="L87" s="41">
        <v>7.75</v>
      </c>
      <c r="N87" s="151"/>
    </row>
    <row r="88" spans="1:14" s="42" customFormat="1" ht="15.75" customHeight="1">
      <c r="A88" s="43"/>
      <c r="B88" s="44"/>
      <c r="C88" s="88" t="s">
        <v>36</v>
      </c>
      <c r="D88" s="163" t="s">
        <v>151</v>
      </c>
      <c r="E88" s="48" t="s">
        <v>62</v>
      </c>
      <c r="F88" s="18" t="s">
        <v>109</v>
      </c>
      <c r="G88" s="48">
        <v>250</v>
      </c>
      <c r="H88" s="14">
        <v>35</v>
      </c>
      <c r="I88" s="50">
        <v>176.44</v>
      </c>
      <c r="J88" s="50">
        <v>5.31</v>
      </c>
      <c r="K88" s="50">
        <v>10.73</v>
      </c>
      <c r="L88" s="52">
        <v>16.16</v>
      </c>
      <c r="N88" s="151"/>
    </row>
    <row r="89" spans="1:14" s="42" customFormat="1" ht="15.75" customHeight="1">
      <c r="A89" s="43"/>
      <c r="B89" s="44"/>
      <c r="C89" s="88" t="s">
        <v>36</v>
      </c>
      <c r="D89" s="163" t="s">
        <v>152</v>
      </c>
      <c r="E89" s="48" t="s">
        <v>111</v>
      </c>
      <c r="F89" s="176" t="s">
        <v>110</v>
      </c>
      <c r="G89" s="48">
        <v>100</v>
      </c>
      <c r="H89" s="15">
        <v>47.9</v>
      </c>
      <c r="I89" s="50">
        <v>247.46</v>
      </c>
      <c r="J89" s="50">
        <v>22.64</v>
      </c>
      <c r="K89" s="50">
        <v>9.83</v>
      </c>
      <c r="L89" s="52">
        <v>17.59</v>
      </c>
      <c r="N89" s="151"/>
    </row>
    <row r="90" spans="1:14" s="42" customFormat="1" ht="15.75" customHeight="1">
      <c r="A90" s="43"/>
      <c r="B90" s="44"/>
      <c r="C90" s="88" t="s">
        <v>36</v>
      </c>
      <c r="D90" s="163" t="s">
        <v>43</v>
      </c>
      <c r="E90" s="48" t="s">
        <v>113</v>
      </c>
      <c r="F90" s="176" t="s">
        <v>112</v>
      </c>
      <c r="G90" s="48">
        <v>150</v>
      </c>
      <c r="H90" s="15">
        <v>14.15</v>
      </c>
      <c r="I90" s="50">
        <v>144.83000000000001</v>
      </c>
      <c r="J90" s="50">
        <v>2.98</v>
      </c>
      <c r="K90" s="51">
        <v>4</v>
      </c>
      <c r="L90" s="52">
        <v>24.53</v>
      </c>
      <c r="N90" s="151"/>
    </row>
    <row r="91" spans="1:14" s="42" customFormat="1" ht="15.75" customHeight="1">
      <c r="A91" s="43"/>
      <c r="B91" s="44"/>
      <c r="C91" s="88" t="s">
        <v>36</v>
      </c>
      <c r="D91" s="163" t="s">
        <v>46</v>
      </c>
      <c r="E91" s="48" t="s">
        <v>58</v>
      </c>
      <c r="F91" s="18" t="s">
        <v>78</v>
      </c>
      <c r="G91" s="48">
        <v>200</v>
      </c>
      <c r="H91" s="14">
        <v>2.79</v>
      </c>
      <c r="I91" s="50">
        <v>53.14</v>
      </c>
      <c r="J91" s="50">
        <v>0.18</v>
      </c>
      <c r="K91" s="50">
        <v>0.04</v>
      </c>
      <c r="L91" s="52">
        <v>13.75</v>
      </c>
      <c r="N91" s="151"/>
    </row>
    <row r="92" spans="1:14" s="42" customFormat="1" ht="15.75" customHeight="1">
      <c r="A92" s="43"/>
      <c r="B92" s="44"/>
      <c r="C92" s="88" t="s">
        <v>36</v>
      </c>
      <c r="D92" s="163" t="s">
        <v>153</v>
      </c>
      <c r="E92" s="48"/>
      <c r="F92" s="18" t="s">
        <v>50</v>
      </c>
      <c r="G92" s="48">
        <v>40</v>
      </c>
      <c r="H92" s="14">
        <v>3.6</v>
      </c>
      <c r="I92" s="50">
        <v>89.56</v>
      </c>
      <c r="J92" s="50">
        <v>2.64</v>
      </c>
      <c r="K92" s="50">
        <v>0.26</v>
      </c>
      <c r="L92" s="52">
        <v>18.760000000000002</v>
      </c>
      <c r="N92" s="151"/>
    </row>
    <row r="93" spans="1:14" s="42" customFormat="1" ht="15.75" customHeight="1" thickBot="1">
      <c r="A93" s="43"/>
      <c r="B93" s="44"/>
      <c r="C93" s="89" t="s">
        <v>36</v>
      </c>
      <c r="D93" s="172" t="s">
        <v>153</v>
      </c>
      <c r="E93" s="90"/>
      <c r="F93" s="18" t="s">
        <v>31</v>
      </c>
      <c r="G93" s="57">
        <v>40</v>
      </c>
      <c r="H93" s="30">
        <v>3.6</v>
      </c>
      <c r="I93" s="91">
        <v>77.349999999999994</v>
      </c>
      <c r="J93" s="91">
        <v>2.64</v>
      </c>
      <c r="K93" s="91">
        <v>0.48</v>
      </c>
      <c r="L93" s="92">
        <v>16.68</v>
      </c>
      <c r="N93" s="151"/>
    </row>
    <row r="94" spans="1:14" s="42" customFormat="1" ht="15.75" customHeight="1" thickBot="1">
      <c r="A94" s="105"/>
      <c r="B94" s="106"/>
      <c r="C94" s="61"/>
      <c r="D94" s="61"/>
      <c r="E94" s="93" t="s">
        <v>35</v>
      </c>
      <c r="F94" s="130"/>
      <c r="G94" s="108">
        <f t="shared" ref="G94:L94" si="17">SUM(G87:G93)</f>
        <v>860</v>
      </c>
      <c r="H94" s="109">
        <f t="shared" si="17"/>
        <v>127.79</v>
      </c>
      <c r="I94" s="108">
        <f t="shared" si="17"/>
        <v>865.53000000000009</v>
      </c>
      <c r="J94" s="108">
        <f t="shared" si="17"/>
        <v>37.72</v>
      </c>
      <c r="K94" s="108">
        <f t="shared" si="17"/>
        <v>30.15</v>
      </c>
      <c r="L94" s="108">
        <f t="shared" si="17"/>
        <v>115.22</v>
      </c>
    </row>
    <row r="95" spans="1:14" s="42" customFormat="1" ht="15.75" customHeight="1" thickBot="1">
      <c r="A95" s="111">
        <f>A81</f>
        <v>2</v>
      </c>
      <c r="B95" s="112">
        <f>B81</f>
        <v>1</v>
      </c>
      <c r="C95" s="186" t="s">
        <v>52</v>
      </c>
      <c r="D95" s="187"/>
      <c r="E95" s="187"/>
      <c r="F95" s="188"/>
      <c r="G95" s="123">
        <f t="shared" ref="G95:L95" si="18">G86+G94</f>
        <v>1380</v>
      </c>
      <c r="H95" s="124">
        <f t="shared" si="18"/>
        <v>212.99</v>
      </c>
      <c r="I95" s="123">
        <f t="shared" si="18"/>
        <v>1519.2600000000002</v>
      </c>
      <c r="J95" s="123">
        <f t="shared" si="18"/>
        <v>55.269999999999996</v>
      </c>
      <c r="K95" s="123">
        <f t="shared" si="18"/>
        <v>53.07</v>
      </c>
      <c r="L95" s="123">
        <f t="shared" si="18"/>
        <v>213.04000000000002</v>
      </c>
    </row>
    <row r="96" spans="1:14" s="42" customFormat="1" ht="15.75" customHeight="1">
      <c r="A96" s="33">
        <v>2</v>
      </c>
      <c r="B96" s="34">
        <v>2</v>
      </c>
      <c r="C96" s="35" t="s">
        <v>21</v>
      </c>
      <c r="D96" s="37" t="s">
        <v>22</v>
      </c>
      <c r="E96" s="38" t="s">
        <v>115</v>
      </c>
      <c r="F96" s="17" t="s">
        <v>114</v>
      </c>
      <c r="G96" s="38">
        <v>150</v>
      </c>
      <c r="H96" s="39">
        <v>59.15</v>
      </c>
      <c r="I96" s="40">
        <v>269.7</v>
      </c>
      <c r="J96" s="40">
        <v>17.600000000000001</v>
      </c>
      <c r="K96" s="40">
        <v>20.97</v>
      </c>
      <c r="L96" s="41">
        <v>2.46</v>
      </c>
      <c r="N96" s="151"/>
    </row>
    <row r="97" spans="1:14" s="42" customFormat="1" ht="15.75" customHeight="1">
      <c r="A97" s="43"/>
      <c r="B97" s="44"/>
      <c r="C97" s="45" t="s">
        <v>21</v>
      </c>
      <c r="D97" s="53" t="s">
        <v>27</v>
      </c>
      <c r="E97" s="48" t="s">
        <v>58</v>
      </c>
      <c r="F97" s="18" t="s">
        <v>57</v>
      </c>
      <c r="G97" s="48">
        <v>200</v>
      </c>
      <c r="H97" s="49">
        <v>2.21</v>
      </c>
      <c r="I97" s="50">
        <v>53.14</v>
      </c>
      <c r="J97" s="50">
        <v>0.18</v>
      </c>
      <c r="K97" s="50">
        <v>0.04</v>
      </c>
      <c r="L97" s="52">
        <v>13.75</v>
      </c>
      <c r="N97" s="151"/>
    </row>
    <row r="98" spans="1:14" s="42" customFormat="1" ht="15.75" customHeight="1">
      <c r="A98" s="43"/>
      <c r="B98" s="44"/>
      <c r="C98" s="45" t="s">
        <v>21</v>
      </c>
      <c r="D98" s="53" t="s">
        <v>30</v>
      </c>
      <c r="E98" s="48"/>
      <c r="F98" s="18" t="s">
        <v>82</v>
      </c>
      <c r="G98" s="48">
        <v>20</v>
      </c>
      <c r="H98" s="49">
        <v>2.25</v>
      </c>
      <c r="I98" s="50">
        <v>53.9</v>
      </c>
      <c r="J98" s="50">
        <v>1.54</v>
      </c>
      <c r="K98" s="51">
        <v>0.6</v>
      </c>
      <c r="L98" s="52">
        <v>10.66</v>
      </c>
      <c r="N98" s="151"/>
    </row>
    <row r="99" spans="1:14" s="42" customFormat="1" ht="15.75" customHeight="1">
      <c r="A99" s="43"/>
      <c r="B99" s="44"/>
      <c r="C99" s="45" t="s">
        <v>21</v>
      </c>
      <c r="D99" s="53" t="s">
        <v>51</v>
      </c>
      <c r="E99" s="48"/>
      <c r="F99" s="18" t="s">
        <v>31</v>
      </c>
      <c r="G99" s="48">
        <v>20</v>
      </c>
      <c r="H99" s="49">
        <v>1.8</v>
      </c>
      <c r="I99" s="50">
        <v>38.68</v>
      </c>
      <c r="J99" s="50">
        <v>1.32</v>
      </c>
      <c r="K99" s="50">
        <v>0.24</v>
      </c>
      <c r="L99" s="52">
        <v>8.34</v>
      </c>
      <c r="N99" s="151"/>
    </row>
    <row r="100" spans="1:14" s="42" customFormat="1" ht="15.75" customHeight="1" thickBot="1">
      <c r="A100" s="43"/>
      <c r="B100" s="44"/>
      <c r="C100" s="54" t="s">
        <v>21</v>
      </c>
      <c r="D100" s="66" t="s">
        <v>32</v>
      </c>
      <c r="E100" s="57"/>
      <c r="F100" s="20" t="s">
        <v>59</v>
      </c>
      <c r="G100" s="57">
        <v>130</v>
      </c>
      <c r="H100" s="58">
        <v>19.79</v>
      </c>
      <c r="I100" s="59">
        <v>63.28</v>
      </c>
      <c r="J100" s="59">
        <v>0.52</v>
      </c>
      <c r="K100" s="59">
        <v>0.52</v>
      </c>
      <c r="L100" s="67">
        <v>15.08</v>
      </c>
      <c r="N100" s="151"/>
    </row>
    <row r="101" spans="1:14" s="42" customFormat="1" ht="15.75" customHeight="1" thickBot="1">
      <c r="A101" s="98"/>
      <c r="B101" s="99"/>
      <c r="C101" s="35"/>
      <c r="D101" s="131"/>
      <c r="E101" s="70" t="s">
        <v>35</v>
      </c>
      <c r="F101" s="107"/>
      <c r="G101" s="108">
        <f>SUM(G96:G100)</f>
        <v>520</v>
      </c>
      <c r="H101" s="118">
        <f t="shared" ref="H101:I101" si="19">SUM(H96:H100)</f>
        <v>85.199999999999989</v>
      </c>
      <c r="I101" s="108">
        <f t="shared" si="19"/>
        <v>478.69999999999993</v>
      </c>
      <c r="J101" s="108">
        <f t="shared" ref="J101:L101" si="20">SUM(J96:J100)</f>
        <v>21.16</v>
      </c>
      <c r="K101" s="108">
        <f t="shared" si="20"/>
        <v>22.369999999999997</v>
      </c>
      <c r="L101" s="108">
        <f t="shared" si="20"/>
        <v>50.29</v>
      </c>
      <c r="N101" s="152"/>
    </row>
    <row r="102" spans="1:14" s="42" customFormat="1" ht="15.75" customHeight="1">
      <c r="A102" s="63">
        <f>A96</f>
        <v>2</v>
      </c>
      <c r="B102" s="64">
        <f>B96</f>
        <v>2</v>
      </c>
      <c r="C102" s="87" t="s">
        <v>36</v>
      </c>
      <c r="D102" s="161" t="s">
        <v>37</v>
      </c>
      <c r="E102" s="96" t="s">
        <v>117</v>
      </c>
      <c r="F102" s="17" t="s">
        <v>116</v>
      </c>
      <c r="G102" s="38">
        <v>80</v>
      </c>
      <c r="H102" s="178">
        <v>5.29</v>
      </c>
      <c r="I102" s="40">
        <v>84.08</v>
      </c>
      <c r="J102" s="40">
        <v>2.08</v>
      </c>
      <c r="K102" s="40">
        <v>5.81</v>
      </c>
      <c r="L102" s="41">
        <v>6.83</v>
      </c>
      <c r="N102" s="151"/>
    </row>
    <row r="103" spans="1:14" s="42" customFormat="1" ht="15.75" customHeight="1">
      <c r="A103" s="43"/>
      <c r="B103" s="44"/>
      <c r="C103" s="88" t="s">
        <v>36</v>
      </c>
      <c r="D103" s="163" t="s">
        <v>151</v>
      </c>
      <c r="E103" s="46" t="s">
        <v>40</v>
      </c>
      <c r="F103" s="18" t="s">
        <v>39</v>
      </c>
      <c r="G103" s="48">
        <v>250</v>
      </c>
      <c r="H103" s="179">
        <v>35</v>
      </c>
      <c r="I103" s="50">
        <v>168.07</v>
      </c>
      <c r="J103" s="50">
        <v>5.44</v>
      </c>
      <c r="K103" s="50">
        <v>11.25</v>
      </c>
      <c r="L103" s="52">
        <v>12.32</v>
      </c>
      <c r="N103" s="151"/>
    </row>
    <row r="104" spans="1:14" s="42" customFormat="1" ht="15.75" customHeight="1">
      <c r="A104" s="43"/>
      <c r="B104" s="44"/>
      <c r="C104" s="88" t="s">
        <v>36</v>
      </c>
      <c r="D104" s="163" t="s">
        <v>152</v>
      </c>
      <c r="E104" s="46" t="s">
        <v>119</v>
      </c>
      <c r="F104" s="177" t="s">
        <v>118</v>
      </c>
      <c r="G104" s="48">
        <v>200</v>
      </c>
      <c r="H104" s="7">
        <v>77.040000000000006</v>
      </c>
      <c r="I104" s="50">
        <v>310.52999999999997</v>
      </c>
      <c r="J104" s="50">
        <v>23.89</v>
      </c>
      <c r="K104" s="50">
        <v>6.33</v>
      </c>
      <c r="L104" s="52">
        <v>42.39</v>
      </c>
      <c r="N104" s="151"/>
    </row>
    <row r="105" spans="1:14" s="42" customFormat="1" ht="15.75" customHeight="1">
      <c r="A105" s="43"/>
      <c r="B105" s="44"/>
      <c r="C105" s="88" t="s">
        <v>36</v>
      </c>
      <c r="D105" s="163" t="s">
        <v>46</v>
      </c>
      <c r="E105" s="46" t="s">
        <v>48</v>
      </c>
      <c r="F105" s="18" t="s">
        <v>47</v>
      </c>
      <c r="G105" s="48">
        <v>200</v>
      </c>
      <c r="H105" s="179">
        <v>6.86</v>
      </c>
      <c r="I105" s="50">
        <v>83.96</v>
      </c>
      <c r="J105" s="50">
        <v>0.14000000000000001</v>
      </c>
      <c r="K105" s="51">
        <v>0.1</v>
      </c>
      <c r="L105" s="52">
        <v>21.64</v>
      </c>
      <c r="N105" s="151"/>
    </row>
    <row r="106" spans="1:14" s="42" customFormat="1" ht="15.75" customHeight="1">
      <c r="A106" s="43"/>
      <c r="B106" s="44"/>
      <c r="C106" s="88" t="s">
        <v>36</v>
      </c>
      <c r="D106" s="163" t="s">
        <v>153</v>
      </c>
      <c r="E106" s="46"/>
      <c r="F106" s="18" t="s">
        <v>50</v>
      </c>
      <c r="G106" s="48">
        <v>20</v>
      </c>
      <c r="H106" s="179">
        <v>1.8</v>
      </c>
      <c r="I106" s="50">
        <v>44.78</v>
      </c>
      <c r="J106" s="50">
        <v>1.32</v>
      </c>
      <c r="K106" s="50">
        <v>0.24</v>
      </c>
      <c r="L106" s="52">
        <v>9.3800000000000008</v>
      </c>
      <c r="N106" s="151"/>
    </row>
    <row r="107" spans="1:14" s="42" customFormat="1" ht="15.75" customHeight="1" thickBot="1">
      <c r="A107" s="43"/>
      <c r="B107" s="44"/>
      <c r="C107" s="89" t="s">
        <v>36</v>
      </c>
      <c r="D107" s="172" t="s">
        <v>153</v>
      </c>
      <c r="E107" s="55"/>
      <c r="F107" s="20" t="s">
        <v>31</v>
      </c>
      <c r="G107" s="57">
        <v>20</v>
      </c>
      <c r="H107" s="180">
        <v>1.8</v>
      </c>
      <c r="I107" s="59">
        <v>38.68</v>
      </c>
      <c r="J107" s="59">
        <v>1.32</v>
      </c>
      <c r="K107" s="59">
        <v>0.24</v>
      </c>
      <c r="L107" s="67">
        <v>8.34</v>
      </c>
      <c r="N107" s="151"/>
    </row>
    <row r="108" spans="1:14" s="42" customFormat="1" ht="15.75" customHeight="1" thickBot="1">
      <c r="A108" s="105"/>
      <c r="B108" s="106"/>
      <c r="C108" s="54"/>
      <c r="D108" s="54"/>
      <c r="E108" s="82" t="s">
        <v>35</v>
      </c>
      <c r="F108" s="107"/>
      <c r="G108" s="108">
        <f t="shared" ref="G108:L108" si="21">SUM(G102:G107)</f>
        <v>770</v>
      </c>
      <c r="H108" s="109">
        <f t="shared" si="21"/>
        <v>127.79</v>
      </c>
      <c r="I108" s="110">
        <f t="shared" si="21"/>
        <v>730.09999999999991</v>
      </c>
      <c r="J108" s="108">
        <f t="shared" si="21"/>
        <v>34.19</v>
      </c>
      <c r="K108" s="108">
        <f t="shared" si="21"/>
        <v>23.97</v>
      </c>
      <c r="L108" s="110">
        <f t="shared" si="21"/>
        <v>100.9</v>
      </c>
    </row>
    <row r="109" spans="1:14" s="42" customFormat="1" ht="15.75" customHeight="1" thickBot="1">
      <c r="A109" s="111">
        <f>A96</f>
        <v>2</v>
      </c>
      <c r="B109" s="112">
        <f>B96</f>
        <v>2</v>
      </c>
      <c r="C109" s="186" t="s">
        <v>52</v>
      </c>
      <c r="D109" s="187"/>
      <c r="E109" s="187"/>
      <c r="F109" s="188"/>
      <c r="G109" s="123">
        <f t="shared" ref="G109:L109" si="22">G101+G108</f>
        <v>1290</v>
      </c>
      <c r="H109" s="124">
        <f t="shared" si="22"/>
        <v>212.99</v>
      </c>
      <c r="I109" s="123">
        <f t="shared" si="22"/>
        <v>1208.7999999999997</v>
      </c>
      <c r="J109" s="123">
        <f t="shared" si="22"/>
        <v>55.349999999999994</v>
      </c>
      <c r="K109" s="123">
        <f t="shared" si="22"/>
        <v>46.339999999999996</v>
      </c>
      <c r="L109" s="123">
        <f t="shared" si="22"/>
        <v>151.19</v>
      </c>
    </row>
    <row r="110" spans="1:14" s="42" customFormat="1" ht="15.75" customHeight="1">
      <c r="A110" s="33">
        <v>2</v>
      </c>
      <c r="B110" s="34">
        <v>3</v>
      </c>
      <c r="C110" s="35" t="s">
        <v>21</v>
      </c>
      <c r="D110" s="71" t="s">
        <v>22</v>
      </c>
      <c r="E110" s="38" t="s">
        <v>121</v>
      </c>
      <c r="F110" s="17" t="s">
        <v>120</v>
      </c>
      <c r="G110" s="38">
        <v>230</v>
      </c>
      <c r="H110" s="39">
        <v>28.16</v>
      </c>
      <c r="I110" s="40">
        <v>320.58999999999997</v>
      </c>
      <c r="J110" s="40">
        <v>10.38</v>
      </c>
      <c r="K110" s="40">
        <v>11.24</v>
      </c>
      <c r="L110" s="41">
        <v>45.22</v>
      </c>
      <c r="N110" s="151"/>
    </row>
    <row r="111" spans="1:14" s="42" customFormat="1" ht="15.75" customHeight="1">
      <c r="A111" s="43"/>
      <c r="B111" s="44"/>
      <c r="C111" s="45" t="s">
        <v>21</v>
      </c>
      <c r="D111" s="72" t="s">
        <v>147</v>
      </c>
      <c r="E111" s="48" t="s">
        <v>70</v>
      </c>
      <c r="F111" s="18" t="s">
        <v>69</v>
      </c>
      <c r="G111" s="48">
        <v>40</v>
      </c>
      <c r="H111" s="49">
        <v>24.27</v>
      </c>
      <c r="I111" s="50">
        <v>148.51</v>
      </c>
      <c r="J111" s="50">
        <v>3.84</v>
      </c>
      <c r="K111" s="50">
        <v>10.15</v>
      </c>
      <c r="L111" s="52">
        <v>10.28</v>
      </c>
      <c r="N111" s="151"/>
    </row>
    <row r="112" spans="1:14" s="42" customFormat="1" ht="15.75" customHeight="1">
      <c r="A112" s="43"/>
      <c r="B112" s="44"/>
      <c r="C112" s="45" t="s">
        <v>21</v>
      </c>
      <c r="D112" s="73" t="s">
        <v>27</v>
      </c>
      <c r="E112" s="48" t="s">
        <v>29</v>
      </c>
      <c r="F112" s="18" t="s">
        <v>28</v>
      </c>
      <c r="G112" s="48">
        <v>200</v>
      </c>
      <c r="H112" s="49">
        <v>15.34</v>
      </c>
      <c r="I112" s="50">
        <v>129.57</v>
      </c>
      <c r="J112" s="50">
        <v>3.64</v>
      </c>
      <c r="K112" s="50">
        <v>2.73</v>
      </c>
      <c r="L112" s="52">
        <v>24.19</v>
      </c>
      <c r="N112" s="151"/>
    </row>
    <row r="113" spans="1:14" s="42" customFormat="1" ht="15.75" customHeight="1">
      <c r="A113" s="43"/>
      <c r="B113" s="44"/>
      <c r="C113" s="45" t="s">
        <v>21</v>
      </c>
      <c r="D113" s="73" t="s">
        <v>30</v>
      </c>
      <c r="E113" s="48"/>
      <c r="F113" s="19" t="s">
        <v>31</v>
      </c>
      <c r="G113" s="48">
        <v>20</v>
      </c>
      <c r="H113" s="49">
        <v>1.8</v>
      </c>
      <c r="I113" s="50">
        <v>38.68</v>
      </c>
      <c r="J113" s="50">
        <v>1.32</v>
      </c>
      <c r="K113" s="50">
        <v>0.24</v>
      </c>
      <c r="L113" s="52">
        <v>8.34</v>
      </c>
      <c r="N113" s="151"/>
    </row>
    <row r="114" spans="1:14" s="42" customFormat="1" ht="15.75" customHeight="1" thickBot="1">
      <c r="A114" s="43"/>
      <c r="B114" s="44"/>
      <c r="C114" s="54" t="s">
        <v>21</v>
      </c>
      <c r="D114" s="80" t="s">
        <v>146</v>
      </c>
      <c r="E114" s="57" t="s">
        <v>72</v>
      </c>
      <c r="F114" s="20" t="s">
        <v>71</v>
      </c>
      <c r="G114" s="57">
        <v>35</v>
      </c>
      <c r="H114" s="58">
        <v>15.63</v>
      </c>
      <c r="I114" s="59">
        <v>38.119999999999997</v>
      </c>
      <c r="J114" s="94">
        <v>0.2</v>
      </c>
      <c r="K114" s="59">
        <v>0.11</v>
      </c>
      <c r="L114" s="67">
        <v>9.59</v>
      </c>
      <c r="N114" s="151"/>
    </row>
    <row r="115" spans="1:14" s="42" customFormat="1" ht="15.75" customHeight="1" thickBot="1">
      <c r="A115" s="98"/>
      <c r="B115" s="99"/>
      <c r="C115" s="35"/>
      <c r="D115" s="131"/>
      <c r="E115" s="70" t="s">
        <v>35</v>
      </c>
      <c r="F115" s="107"/>
      <c r="G115" s="102">
        <f t="shared" ref="G115:L115" si="23">SUM(G110:G114)</f>
        <v>525</v>
      </c>
      <c r="H115" s="103">
        <f t="shared" si="23"/>
        <v>85.199999999999989</v>
      </c>
      <c r="I115" s="102">
        <f t="shared" si="23"/>
        <v>675.46999999999991</v>
      </c>
      <c r="J115" s="102">
        <f t="shared" si="23"/>
        <v>19.38</v>
      </c>
      <c r="K115" s="102">
        <f t="shared" si="23"/>
        <v>24.47</v>
      </c>
      <c r="L115" s="102">
        <f t="shared" si="23"/>
        <v>97.62</v>
      </c>
      <c r="N115" s="152"/>
    </row>
    <row r="116" spans="1:14" s="42" customFormat="1" ht="15.75" customHeight="1">
      <c r="A116" s="63">
        <f>A110</f>
        <v>2</v>
      </c>
      <c r="B116" s="64">
        <f>B110</f>
        <v>3</v>
      </c>
      <c r="C116" s="87" t="s">
        <v>36</v>
      </c>
      <c r="D116" s="161" t="s">
        <v>37</v>
      </c>
      <c r="E116" s="96" t="s">
        <v>123</v>
      </c>
      <c r="F116" s="17" t="s">
        <v>122</v>
      </c>
      <c r="G116" s="38">
        <v>80</v>
      </c>
      <c r="H116" s="31">
        <v>13.54</v>
      </c>
      <c r="I116" s="40">
        <v>83.94</v>
      </c>
      <c r="J116" s="40">
        <v>1.07</v>
      </c>
      <c r="K116" s="40">
        <v>2.42</v>
      </c>
      <c r="L116" s="41">
        <v>15.97</v>
      </c>
      <c r="N116" s="151"/>
    </row>
    <row r="117" spans="1:14" s="42" customFormat="1" ht="15.75" customHeight="1">
      <c r="A117" s="43"/>
      <c r="B117" s="44"/>
      <c r="C117" s="88" t="s">
        <v>36</v>
      </c>
      <c r="D117" s="163" t="s">
        <v>151</v>
      </c>
      <c r="E117" s="46" t="s">
        <v>125</v>
      </c>
      <c r="F117" s="18" t="s">
        <v>124</v>
      </c>
      <c r="G117" s="48">
        <v>250</v>
      </c>
      <c r="H117" s="14">
        <v>35</v>
      </c>
      <c r="I117" s="50">
        <v>191.44</v>
      </c>
      <c r="J117" s="50">
        <v>6.59</v>
      </c>
      <c r="K117" s="50">
        <v>10.64</v>
      </c>
      <c r="L117" s="52">
        <v>17.989999999999998</v>
      </c>
      <c r="N117" s="151"/>
    </row>
    <row r="118" spans="1:14" s="42" customFormat="1" ht="15.75" customHeight="1">
      <c r="A118" s="43"/>
      <c r="B118" s="44"/>
      <c r="C118" s="88" t="s">
        <v>36</v>
      </c>
      <c r="D118" s="163" t="s">
        <v>152</v>
      </c>
      <c r="E118" s="46" t="s">
        <v>127</v>
      </c>
      <c r="F118" s="18" t="s">
        <v>126</v>
      </c>
      <c r="G118" s="48">
        <v>100</v>
      </c>
      <c r="H118" s="14">
        <v>54.29</v>
      </c>
      <c r="I118" s="50">
        <v>406.8</v>
      </c>
      <c r="J118" s="50">
        <v>15.55</v>
      </c>
      <c r="K118" s="50">
        <v>18.690000000000001</v>
      </c>
      <c r="L118" s="52">
        <v>44.29</v>
      </c>
      <c r="N118" s="151"/>
    </row>
    <row r="119" spans="1:14" s="42" customFormat="1" ht="15.75" customHeight="1">
      <c r="A119" s="43"/>
      <c r="B119" s="44"/>
      <c r="C119" s="88" t="s">
        <v>36</v>
      </c>
      <c r="D119" s="163" t="s">
        <v>43</v>
      </c>
      <c r="E119" s="46" t="s">
        <v>129</v>
      </c>
      <c r="F119" s="176" t="s">
        <v>128</v>
      </c>
      <c r="G119" s="48">
        <v>150</v>
      </c>
      <c r="H119" s="14">
        <v>17.350000000000001</v>
      </c>
      <c r="I119" s="50">
        <v>141.84</v>
      </c>
      <c r="J119" s="50">
        <v>3.28</v>
      </c>
      <c r="K119" s="50">
        <v>4.26</v>
      </c>
      <c r="L119" s="52">
        <v>22.92</v>
      </c>
      <c r="N119" s="151"/>
    </row>
    <row r="120" spans="1:14" s="42" customFormat="1" ht="15.75" customHeight="1">
      <c r="A120" s="43"/>
      <c r="B120" s="44"/>
      <c r="C120" s="88" t="s">
        <v>36</v>
      </c>
      <c r="D120" s="163" t="s">
        <v>46</v>
      </c>
      <c r="E120" s="46" t="s">
        <v>58</v>
      </c>
      <c r="F120" s="18" t="s">
        <v>57</v>
      </c>
      <c r="G120" s="48">
        <v>200</v>
      </c>
      <c r="H120" s="14">
        <v>2.21</v>
      </c>
      <c r="I120" s="50">
        <v>53.14</v>
      </c>
      <c r="J120" s="50">
        <v>0.18</v>
      </c>
      <c r="K120" s="50">
        <v>0.04</v>
      </c>
      <c r="L120" s="52">
        <v>13.75</v>
      </c>
      <c r="N120" s="151"/>
    </row>
    <row r="121" spans="1:14" s="42" customFormat="1" ht="15.75" customHeight="1">
      <c r="A121" s="43"/>
      <c r="B121" s="44"/>
      <c r="C121" s="88" t="s">
        <v>36</v>
      </c>
      <c r="D121" s="163" t="s">
        <v>153</v>
      </c>
      <c r="E121" s="46"/>
      <c r="F121" s="18" t="s">
        <v>50</v>
      </c>
      <c r="G121" s="48">
        <v>40</v>
      </c>
      <c r="H121" s="14">
        <v>3.6</v>
      </c>
      <c r="I121" s="50">
        <v>89.56</v>
      </c>
      <c r="J121" s="50">
        <v>2.64</v>
      </c>
      <c r="K121" s="50">
        <v>0.26</v>
      </c>
      <c r="L121" s="52">
        <v>18.760000000000002</v>
      </c>
      <c r="N121" s="151"/>
    </row>
    <row r="122" spans="1:14" s="42" customFormat="1" ht="15.75" customHeight="1" thickBot="1">
      <c r="A122" s="43"/>
      <c r="B122" s="44"/>
      <c r="C122" s="89" t="s">
        <v>36</v>
      </c>
      <c r="D122" s="172" t="s">
        <v>153</v>
      </c>
      <c r="E122" s="55"/>
      <c r="F122" s="20" t="s">
        <v>31</v>
      </c>
      <c r="G122" s="57">
        <v>20</v>
      </c>
      <c r="H122" s="16">
        <v>1.8</v>
      </c>
      <c r="I122" s="59">
        <v>38.68</v>
      </c>
      <c r="J122" s="59">
        <v>1.32</v>
      </c>
      <c r="K122" s="59">
        <v>0.24</v>
      </c>
      <c r="L122" s="67">
        <v>8.34</v>
      </c>
      <c r="N122" s="151"/>
    </row>
    <row r="123" spans="1:14" s="42" customFormat="1" ht="15.75" customHeight="1" thickBot="1">
      <c r="A123" s="105"/>
      <c r="B123" s="106"/>
      <c r="C123" s="61"/>
      <c r="D123" s="61"/>
      <c r="E123" s="82" t="s">
        <v>35</v>
      </c>
      <c r="F123" s="107"/>
      <c r="G123" s="108">
        <f t="shared" ref="G123:L123" si="24">SUM(G116:G122)</f>
        <v>840</v>
      </c>
      <c r="H123" s="109">
        <f t="shared" si="24"/>
        <v>127.78999999999999</v>
      </c>
      <c r="I123" s="110">
        <f t="shared" si="24"/>
        <v>1005.4</v>
      </c>
      <c r="J123" s="108">
        <f t="shared" si="24"/>
        <v>30.630000000000003</v>
      </c>
      <c r="K123" s="108">
        <f t="shared" si="24"/>
        <v>36.549999999999997</v>
      </c>
      <c r="L123" s="108">
        <f t="shared" si="24"/>
        <v>142.02000000000001</v>
      </c>
    </row>
    <row r="124" spans="1:14" s="42" customFormat="1" ht="15.75" customHeight="1" thickBot="1">
      <c r="A124" s="111">
        <f>A110</f>
        <v>2</v>
      </c>
      <c r="B124" s="112">
        <f>B110</f>
        <v>3</v>
      </c>
      <c r="C124" s="189" t="s">
        <v>52</v>
      </c>
      <c r="D124" s="190"/>
      <c r="E124" s="190"/>
      <c r="F124" s="191"/>
      <c r="G124" s="132">
        <f t="shared" ref="G124:L124" si="25">G115+G123</f>
        <v>1365</v>
      </c>
      <c r="H124" s="114">
        <f t="shared" si="25"/>
        <v>212.98999999999998</v>
      </c>
      <c r="I124" s="132">
        <f t="shared" si="25"/>
        <v>1680.87</v>
      </c>
      <c r="J124" s="132">
        <f t="shared" si="25"/>
        <v>50.010000000000005</v>
      </c>
      <c r="K124" s="132">
        <f t="shared" si="25"/>
        <v>61.019999999999996</v>
      </c>
      <c r="L124" s="132">
        <f t="shared" si="25"/>
        <v>239.64000000000001</v>
      </c>
    </row>
    <row r="125" spans="1:14" s="42" customFormat="1" ht="15.75" customHeight="1">
      <c r="A125" s="33">
        <v>2</v>
      </c>
      <c r="B125" s="34">
        <v>4</v>
      </c>
      <c r="C125" s="35" t="s">
        <v>21</v>
      </c>
      <c r="D125" s="71" t="s">
        <v>22</v>
      </c>
      <c r="E125" s="38" t="s">
        <v>80</v>
      </c>
      <c r="F125" s="17" t="s">
        <v>79</v>
      </c>
      <c r="G125" s="38">
        <v>100</v>
      </c>
      <c r="H125" s="39">
        <v>51.88</v>
      </c>
      <c r="I125" s="40">
        <v>203.93</v>
      </c>
      <c r="J125" s="40">
        <v>13.29</v>
      </c>
      <c r="K125" s="40">
        <v>11.4</v>
      </c>
      <c r="L125" s="41">
        <v>11.99</v>
      </c>
      <c r="N125" s="151"/>
    </row>
    <row r="126" spans="1:14" s="42" customFormat="1" ht="15.75" customHeight="1">
      <c r="A126" s="43"/>
      <c r="B126" s="44"/>
      <c r="C126" s="45" t="s">
        <v>21</v>
      </c>
      <c r="D126" s="72" t="s">
        <v>146</v>
      </c>
      <c r="E126" s="48"/>
      <c r="F126" s="18" t="s">
        <v>130</v>
      </c>
      <c r="G126" s="48">
        <v>30</v>
      </c>
      <c r="H126" s="49">
        <v>6.33</v>
      </c>
      <c r="I126" s="50">
        <v>75.45</v>
      </c>
      <c r="J126" s="50">
        <v>0.12</v>
      </c>
      <c r="K126" s="51">
        <v>0</v>
      </c>
      <c r="L126" s="52">
        <v>19.8</v>
      </c>
      <c r="N126" s="151"/>
    </row>
    <row r="127" spans="1:14" s="42" customFormat="1" ht="15.75" customHeight="1">
      <c r="A127" s="43"/>
      <c r="B127" s="44"/>
      <c r="C127" s="45" t="s">
        <v>21</v>
      </c>
      <c r="D127" s="73" t="s">
        <v>27</v>
      </c>
      <c r="E127" s="48" t="s">
        <v>58</v>
      </c>
      <c r="F127" s="18" t="s">
        <v>57</v>
      </c>
      <c r="G127" s="48">
        <v>200</v>
      </c>
      <c r="H127" s="49">
        <v>2.2000000000000002</v>
      </c>
      <c r="I127" s="50">
        <v>53.14</v>
      </c>
      <c r="J127" s="50">
        <v>0.18</v>
      </c>
      <c r="K127" s="50">
        <v>0.04</v>
      </c>
      <c r="L127" s="52">
        <v>13.75</v>
      </c>
      <c r="N127" s="151"/>
    </row>
    <row r="128" spans="1:14" s="42" customFormat="1" ht="15.75" customHeight="1">
      <c r="A128" s="43"/>
      <c r="B128" s="44"/>
      <c r="C128" s="45" t="s">
        <v>21</v>
      </c>
      <c r="D128" s="73" t="s">
        <v>30</v>
      </c>
      <c r="E128" s="48"/>
      <c r="F128" s="18" t="s">
        <v>82</v>
      </c>
      <c r="G128" s="48">
        <v>20</v>
      </c>
      <c r="H128" s="49">
        <v>2.25</v>
      </c>
      <c r="I128" s="50">
        <v>53.9</v>
      </c>
      <c r="J128" s="50">
        <v>1.54</v>
      </c>
      <c r="K128" s="51">
        <v>0.6</v>
      </c>
      <c r="L128" s="52">
        <v>10.66</v>
      </c>
      <c r="N128" s="151"/>
    </row>
    <row r="129" spans="1:14" s="42" customFormat="1" ht="15.75" customHeight="1">
      <c r="A129" s="43"/>
      <c r="B129" s="44"/>
      <c r="C129" s="45" t="s">
        <v>21</v>
      </c>
      <c r="D129" s="73" t="s">
        <v>51</v>
      </c>
      <c r="E129" s="48"/>
      <c r="F129" s="18" t="s">
        <v>31</v>
      </c>
      <c r="G129" s="48">
        <v>20</v>
      </c>
      <c r="H129" s="49">
        <v>1.8</v>
      </c>
      <c r="I129" s="50">
        <v>38.68</v>
      </c>
      <c r="J129" s="50">
        <v>1.32</v>
      </c>
      <c r="K129" s="50">
        <v>0.24</v>
      </c>
      <c r="L129" s="52">
        <v>8.34</v>
      </c>
      <c r="N129" s="151"/>
    </row>
    <row r="130" spans="1:14" s="42" customFormat="1" ht="15.75" customHeight="1" thickBot="1">
      <c r="A130" s="43"/>
      <c r="B130" s="44"/>
      <c r="C130" s="54" t="s">
        <v>21</v>
      </c>
      <c r="D130" s="74" t="s">
        <v>32</v>
      </c>
      <c r="E130" s="57"/>
      <c r="F130" s="20" t="s">
        <v>59</v>
      </c>
      <c r="G130" s="57">
        <v>130</v>
      </c>
      <c r="H130" s="58">
        <v>20.74</v>
      </c>
      <c r="I130" s="59">
        <v>63.28</v>
      </c>
      <c r="J130" s="59">
        <v>0.52</v>
      </c>
      <c r="K130" s="59">
        <v>0.52</v>
      </c>
      <c r="L130" s="67">
        <v>15.08</v>
      </c>
      <c r="N130" s="151"/>
    </row>
    <row r="131" spans="1:14" s="42" customFormat="1" ht="15.75" customHeight="1" thickBot="1">
      <c r="A131" s="98"/>
      <c r="B131" s="99"/>
      <c r="C131" s="61"/>
      <c r="D131" s="131"/>
      <c r="E131" s="70" t="s">
        <v>35</v>
      </c>
      <c r="F131" s="107"/>
      <c r="G131" s="102">
        <f>SUM(G125:G130)</f>
        <v>500</v>
      </c>
      <c r="H131" s="103">
        <f t="shared" ref="H131:I131" si="26">SUM(H125:H130)</f>
        <v>85.2</v>
      </c>
      <c r="I131" s="102">
        <f t="shared" si="26"/>
        <v>488.38</v>
      </c>
      <c r="J131" s="102">
        <f t="shared" ref="J131:L131" si="27">SUM(J125:J130)</f>
        <v>16.97</v>
      </c>
      <c r="K131" s="133">
        <f t="shared" si="27"/>
        <v>12.799999999999999</v>
      </c>
      <c r="L131" s="102">
        <f t="shared" si="27"/>
        <v>79.62</v>
      </c>
      <c r="N131" s="152"/>
    </row>
    <row r="132" spans="1:14" s="42" customFormat="1" ht="15.75" customHeight="1">
      <c r="A132" s="63">
        <f>A125</f>
        <v>2</v>
      </c>
      <c r="B132" s="64">
        <f>B125</f>
        <v>4</v>
      </c>
      <c r="C132" s="35" t="s">
        <v>36</v>
      </c>
      <c r="D132" s="71" t="s">
        <v>37</v>
      </c>
      <c r="E132" s="38" t="s">
        <v>131</v>
      </c>
      <c r="F132" s="22" t="s">
        <v>73</v>
      </c>
      <c r="G132" s="38">
        <v>80</v>
      </c>
      <c r="H132" s="13">
        <v>9.18</v>
      </c>
      <c r="I132" s="40">
        <v>85.9</v>
      </c>
      <c r="J132" s="40">
        <v>0.92</v>
      </c>
      <c r="K132" s="40">
        <v>3.99</v>
      </c>
      <c r="L132" s="41">
        <v>12.82</v>
      </c>
      <c r="N132" s="151"/>
    </row>
    <row r="133" spans="1:14" s="42" customFormat="1" ht="15.75" customHeight="1">
      <c r="A133" s="43"/>
      <c r="B133" s="44"/>
      <c r="C133" s="45" t="s">
        <v>36</v>
      </c>
      <c r="D133" s="163" t="s">
        <v>151</v>
      </c>
      <c r="E133" s="48" t="s">
        <v>100</v>
      </c>
      <c r="F133" s="181" t="s">
        <v>99</v>
      </c>
      <c r="G133" s="48">
        <v>200</v>
      </c>
      <c r="H133" s="14">
        <v>28</v>
      </c>
      <c r="I133" s="50">
        <v>172.21</v>
      </c>
      <c r="J133" s="50">
        <v>6.88</v>
      </c>
      <c r="K133" s="50">
        <v>3.77</v>
      </c>
      <c r="L133" s="52">
        <v>20.16</v>
      </c>
      <c r="N133" s="151"/>
    </row>
    <row r="134" spans="1:14" s="42" customFormat="1" ht="15.75" customHeight="1">
      <c r="A134" s="43"/>
      <c r="B134" s="44"/>
      <c r="C134" s="45" t="s">
        <v>36</v>
      </c>
      <c r="D134" s="163" t="s">
        <v>152</v>
      </c>
      <c r="E134" s="48" t="s">
        <v>133</v>
      </c>
      <c r="F134" s="18" t="s">
        <v>132</v>
      </c>
      <c r="G134" s="48">
        <v>90</v>
      </c>
      <c r="H134" s="32">
        <v>59.8</v>
      </c>
      <c r="I134" s="50">
        <v>245</v>
      </c>
      <c r="J134" s="50">
        <v>12.67</v>
      </c>
      <c r="K134" s="50">
        <v>18.98</v>
      </c>
      <c r="L134" s="52">
        <v>6.12</v>
      </c>
      <c r="N134" s="151"/>
    </row>
    <row r="135" spans="1:14" s="42" customFormat="1" ht="15.75" customHeight="1">
      <c r="A135" s="43"/>
      <c r="B135" s="44"/>
      <c r="C135" s="45" t="s">
        <v>36</v>
      </c>
      <c r="D135" s="163" t="s">
        <v>43</v>
      </c>
      <c r="E135" s="48" t="s">
        <v>45</v>
      </c>
      <c r="F135" s="18" t="s">
        <v>44</v>
      </c>
      <c r="G135" s="48">
        <v>150</v>
      </c>
      <c r="H135" s="14">
        <v>14.83</v>
      </c>
      <c r="I135" s="50">
        <v>200.44</v>
      </c>
      <c r="J135" s="50">
        <v>5.63</v>
      </c>
      <c r="K135" s="50">
        <v>4.07</v>
      </c>
      <c r="L135" s="52">
        <v>35.42</v>
      </c>
      <c r="N135" s="151"/>
    </row>
    <row r="136" spans="1:14" s="42" customFormat="1" ht="15.75" customHeight="1">
      <c r="A136" s="43"/>
      <c r="B136" s="44"/>
      <c r="C136" s="45" t="s">
        <v>36</v>
      </c>
      <c r="D136" s="163" t="s">
        <v>46</v>
      </c>
      <c r="E136" s="48" t="s">
        <v>92</v>
      </c>
      <c r="F136" s="176" t="s">
        <v>91</v>
      </c>
      <c r="G136" s="48">
        <v>200</v>
      </c>
      <c r="H136" s="14">
        <v>4.41</v>
      </c>
      <c r="I136" s="50">
        <v>138.1</v>
      </c>
      <c r="J136" s="51">
        <v>0.8</v>
      </c>
      <c r="K136" s="50">
        <v>0.33</v>
      </c>
      <c r="L136" s="52">
        <v>36.17</v>
      </c>
      <c r="N136" s="151"/>
    </row>
    <row r="137" spans="1:14" s="42" customFormat="1" ht="15.75" customHeight="1">
      <c r="A137" s="43"/>
      <c r="B137" s="44"/>
      <c r="C137" s="45" t="s">
        <v>36</v>
      </c>
      <c r="D137" s="163" t="s">
        <v>153</v>
      </c>
      <c r="E137" s="48"/>
      <c r="F137" s="176" t="s">
        <v>50</v>
      </c>
      <c r="G137" s="48">
        <v>20</v>
      </c>
      <c r="H137" s="14">
        <v>7.97</v>
      </c>
      <c r="I137" s="50">
        <v>44.78</v>
      </c>
      <c r="J137" s="50">
        <v>1.32</v>
      </c>
      <c r="K137" s="50">
        <v>0.24</v>
      </c>
      <c r="L137" s="52">
        <v>9.3800000000000008</v>
      </c>
      <c r="N137" s="151"/>
    </row>
    <row r="138" spans="1:14" s="42" customFormat="1" ht="15.75" customHeight="1" thickBot="1">
      <c r="A138" s="43"/>
      <c r="B138" s="44"/>
      <c r="C138" s="45" t="s">
        <v>36</v>
      </c>
      <c r="D138" s="172" t="s">
        <v>153</v>
      </c>
      <c r="E138" s="48"/>
      <c r="F138" s="182" t="s">
        <v>31</v>
      </c>
      <c r="G138" s="48">
        <v>20</v>
      </c>
      <c r="H138" s="14">
        <v>1.8</v>
      </c>
      <c r="I138" s="50">
        <v>38.68</v>
      </c>
      <c r="J138" s="50">
        <v>1.32</v>
      </c>
      <c r="K138" s="50">
        <v>0.24</v>
      </c>
      <c r="L138" s="52">
        <v>8.34</v>
      </c>
      <c r="N138" s="151"/>
    </row>
    <row r="139" spans="1:14" s="42" customFormat="1" ht="15.75" customHeight="1" thickBot="1">
      <c r="A139" s="43"/>
      <c r="B139" s="44"/>
      <c r="C139" s="54" t="s">
        <v>36</v>
      </c>
      <c r="D139" s="80" t="s">
        <v>146</v>
      </c>
      <c r="E139" s="57" t="s">
        <v>135</v>
      </c>
      <c r="F139" s="20" t="s">
        <v>134</v>
      </c>
      <c r="G139" s="57">
        <v>30</v>
      </c>
      <c r="H139" s="16">
        <v>1.8</v>
      </c>
      <c r="I139" s="59">
        <v>14.2</v>
      </c>
      <c r="J139" s="94">
        <v>0.3</v>
      </c>
      <c r="K139" s="59">
        <v>0.55000000000000004</v>
      </c>
      <c r="L139" s="67">
        <v>2.0699999999999998</v>
      </c>
      <c r="N139" s="151"/>
    </row>
    <row r="140" spans="1:14" s="42" customFormat="1" ht="15.75" customHeight="1" thickBot="1">
      <c r="A140" s="105"/>
      <c r="B140" s="106"/>
      <c r="C140" s="61"/>
      <c r="D140" s="61"/>
      <c r="E140" s="82" t="s">
        <v>35</v>
      </c>
      <c r="F140" s="107"/>
      <c r="G140" s="108">
        <f t="shared" ref="G140:L140" si="28">SUM(G132:G139)</f>
        <v>790</v>
      </c>
      <c r="H140" s="109">
        <f t="shared" si="28"/>
        <v>127.78999999999998</v>
      </c>
      <c r="I140" s="108">
        <f t="shared" si="28"/>
        <v>939.31</v>
      </c>
      <c r="J140" s="108">
        <f t="shared" si="28"/>
        <v>29.84</v>
      </c>
      <c r="K140" s="108">
        <f t="shared" si="28"/>
        <v>32.169999999999995</v>
      </c>
      <c r="L140" s="108">
        <f t="shared" si="28"/>
        <v>130.47999999999999</v>
      </c>
    </row>
    <row r="141" spans="1:14" s="42" customFormat="1" ht="15.75" customHeight="1" thickBot="1">
      <c r="A141" s="111">
        <f>A125</f>
        <v>2</v>
      </c>
      <c r="B141" s="112">
        <f>B125</f>
        <v>4</v>
      </c>
      <c r="C141" s="186" t="s">
        <v>52</v>
      </c>
      <c r="D141" s="187"/>
      <c r="E141" s="187"/>
      <c r="F141" s="188"/>
      <c r="G141" s="123">
        <f t="shared" ref="G141:L141" si="29">G131+G140</f>
        <v>1290</v>
      </c>
      <c r="H141" s="124">
        <f t="shared" si="29"/>
        <v>212.98999999999998</v>
      </c>
      <c r="I141" s="123">
        <f t="shared" si="29"/>
        <v>1427.69</v>
      </c>
      <c r="J141" s="123">
        <f t="shared" si="29"/>
        <v>46.81</v>
      </c>
      <c r="K141" s="123">
        <f t="shared" si="29"/>
        <v>44.969999999999992</v>
      </c>
      <c r="L141" s="123">
        <f t="shared" si="29"/>
        <v>210.1</v>
      </c>
    </row>
    <row r="142" spans="1:14" s="42" customFormat="1" ht="15.75" customHeight="1">
      <c r="A142" s="33">
        <v>2</v>
      </c>
      <c r="B142" s="34">
        <v>5</v>
      </c>
      <c r="C142" s="35" t="s">
        <v>21</v>
      </c>
      <c r="D142" s="71" t="s">
        <v>22</v>
      </c>
      <c r="E142" s="38" t="s">
        <v>94</v>
      </c>
      <c r="F142" s="17" t="s">
        <v>93</v>
      </c>
      <c r="G142" s="38">
        <v>230</v>
      </c>
      <c r="H142" s="39">
        <v>26.86</v>
      </c>
      <c r="I142" s="40">
        <v>295.48</v>
      </c>
      <c r="J142" s="40">
        <v>9.76</v>
      </c>
      <c r="K142" s="40">
        <v>12.12</v>
      </c>
      <c r="L142" s="41">
        <v>38.01</v>
      </c>
      <c r="N142" s="151"/>
    </row>
    <row r="143" spans="1:14" s="42" customFormat="1" ht="15.75" customHeight="1">
      <c r="A143" s="43"/>
      <c r="B143" s="44"/>
      <c r="C143" s="45" t="s">
        <v>21</v>
      </c>
      <c r="D143" s="72" t="s">
        <v>147</v>
      </c>
      <c r="E143" s="48" t="s">
        <v>70</v>
      </c>
      <c r="F143" s="18" t="s">
        <v>69</v>
      </c>
      <c r="G143" s="48">
        <v>40</v>
      </c>
      <c r="H143" s="49">
        <v>29.3</v>
      </c>
      <c r="I143" s="50">
        <v>148.51</v>
      </c>
      <c r="J143" s="50">
        <v>3.84</v>
      </c>
      <c r="K143" s="50">
        <v>10.15</v>
      </c>
      <c r="L143" s="52">
        <v>10.28</v>
      </c>
      <c r="N143" s="151"/>
    </row>
    <row r="144" spans="1:14" s="42" customFormat="1" ht="15.75" customHeight="1">
      <c r="A144" s="43"/>
      <c r="B144" s="44"/>
      <c r="C144" s="45" t="s">
        <v>21</v>
      </c>
      <c r="D144" s="73" t="s">
        <v>27</v>
      </c>
      <c r="E144" s="48" t="s">
        <v>96</v>
      </c>
      <c r="F144" s="18" t="s">
        <v>95</v>
      </c>
      <c r="G144" s="48">
        <v>200</v>
      </c>
      <c r="H144" s="95">
        <v>11.36</v>
      </c>
      <c r="I144" s="50">
        <v>78.95</v>
      </c>
      <c r="J144" s="50">
        <v>1.39</v>
      </c>
      <c r="K144" s="51">
        <v>1.1000000000000001</v>
      </c>
      <c r="L144" s="52">
        <v>16.649999999999999</v>
      </c>
      <c r="N144" s="151"/>
    </row>
    <row r="145" spans="1:14" s="42" customFormat="1" ht="15.75" customHeight="1">
      <c r="A145" s="43"/>
      <c r="B145" s="44"/>
      <c r="C145" s="45" t="s">
        <v>21</v>
      </c>
      <c r="D145" s="73" t="s">
        <v>30</v>
      </c>
      <c r="E145" s="48"/>
      <c r="F145" s="19" t="s">
        <v>31</v>
      </c>
      <c r="G145" s="48">
        <v>20</v>
      </c>
      <c r="H145" s="49">
        <v>1.8</v>
      </c>
      <c r="I145" s="50">
        <v>38.68</v>
      </c>
      <c r="J145" s="50">
        <v>1.32</v>
      </c>
      <c r="K145" s="50">
        <v>0.24</v>
      </c>
      <c r="L145" s="52">
        <v>8.34</v>
      </c>
      <c r="N145" s="151"/>
    </row>
    <row r="146" spans="1:14" s="42" customFormat="1" ht="15.75" customHeight="1" thickBot="1">
      <c r="A146" s="43"/>
      <c r="B146" s="44"/>
      <c r="C146" s="54" t="s">
        <v>21</v>
      </c>
      <c r="D146" s="80" t="s">
        <v>146</v>
      </c>
      <c r="E146" s="57" t="s">
        <v>72</v>
      </c>
      <c r="F146" s="20" t="s">
        <v>71</v>
      </c>
      <c r="G146" s="57">
        <v>30</v>
      </c>
      <c r="H146" s="58">
        <v>15.88</v>
      </c>
      <c r="I146" s="59">
        <v>32.67</v>
      </c>
      <c r="J146" s="59">
        <v>0.17</v>
      </c>
      <c r="K146" s="59">
        <v>0.09</v>
      </c>
      <c r="L146" s="67">
        <v>8.2200000000000006</v>
      </c>
      <c r="N146" s="151"/>
    </row>
    <row r="147" spans="1:14" s="42" customFormat="1" ht="15.75" customHeight="1" thickBot="1">
      <c r="A147" s="98"/>
      <c r="B147" s="99"/>
      <c r="C147" s="35"/>
      <c r="D147" s="131"/>
      <c r="E147" s="70" t="s">
        <v>35</v>
      </c>
      <c r="F147" s="107"/>
      <c r="G147" s="102">
        <f t="shared" ref="G147:L147" si="30">SUM(G142:G146)</f>
        <v>520</v>
      </c>
      <c r="H147" s="103">
        <f t="shared" si="30"/>
        <v>85.199999999999989</v>
      </c>
      <c r="I147" s="102">
        <f t="shared" si="30"/>
        <v>594.29</v>
      </c>
      <c r="J147" s="102">
        <f t="shared" si="30"/>
        <v>16.48</v>
      </c>
      <c r="K147" s="133">
        <f t="shared" si="30"/>
        <v>23.7</v>
      </c>
      <c r="L147" s="102">
        <f t="shared" si="30"/>
        <v>81.5</v>
      </c>
      <c r="N147" s="152"/>
    </row>
    <row r="148" spans="1:14" s="42" customFormat="1" ht="15.75" customHeight="1">
      <c r="A148" s="63">
        <f>A142</f>
        <v>2</v>
      </c>
      <c r="B148" s="64">
        <f>B142</f>
        <v>5</v>
      </c>
      <c r="C148" s="35" t="s">
        <v>36</v>
      </c>
      <c r="D148" s="154" t="s">
        <v>37</v>
      </c>
      <c r="E148" s="38" t="s">
        <v>137</v>
      </c>
      <c r="F148" s="183" t="s">
        <v>136</v>
      </c>
      <c r="G148" s="38">
        <v>80</v>
      </c>
      <c r="H148" s="13">
        <v>15.28</v>
      </c>
      <c r="I148" s="40">
        <v>70.180000000000007</v>
      </c>
      <c r="J148" s="40">
        <v>1.28</v>
      </c>
      <c r="K148" s="40">
        <v>3.99</v>
      </c>
      <c r="L148" s="41">
        <v>7.78</v>
      </c>
      <c r="N148" s="151"/>
    </row>
    <row r="149" spans="1:14" s="42" customFormat="1" ht="15.75" customHeight="1">
      <c r="A149" s="43"/>
      <c r="B149" s="44"/>
      <c r="C149" s="45" t="s">
        <v>36</v>
      </c>
      <c r="D149" s="163" t="s">
        <v>151</v>
      </c>
      <c r="E149" s="48" t="s">
        <v>139</v>
      </c>
      <c r="F149" s="181" t="s">
        <v>138</v>
      </c>
      <c r="G149" s="48">
        <v>250</v>
      </c>
      <c r="H149" s="14">
        <v>35</v>
      </c>
      <c r="I149" s="50">
        <v>199.79</v>
      </c>
      <c r="J149" s="50">
        <v>5.55</v>
      </c>
      <c r="K149" s="50">
        <v>12.08</v>
      </c>
      <c r="L149" s="52">
        <v>17.95</v>
      </c>
      <c r="N149" s="151"/>
    </row>
    <row r="150" spans="1:14" s="42" customFormat="1" ht="15.75" customHeight="1">
      <c r="A150" s="43"/>
      <c r="B150" s="44"/>
      <c r="C150" s="45" t="s">
        <v>36</v>
      </c>
      <c r="D150" s="163" t="s">
        <v>152</v>
      </c>
      <c r="E150" s="48" t="s">
        <v>88</v>
      </c>
      <c r="F150" s="176" t="s">
        <v>140</v>
      </c>
      <c r="G150" s="48">
        <v>100</v>
      </c>
      <c r="H150" s="15">
        <v>45.62</v>
      </c>
      <c r="I150" s="50">
        <v>144.47999999999999</v>
      </c>
      <c r="J150" s="50">
        <v>20.94</v>
      </c>
      <c r="K150" s="51">
        <v>3.6</v>
      </c>
      <c r="L150" s="52">
        <v>7.26</v>
      </c>
      <c r="N150" s="151"/>
    </row>
    <row r="151" spans="1:14" s="42" customFormat="1" ht="15.75" customHeight="1">
      <c r="A151" s="43"/>
      <c r="B151" s="44"/>
      <c r="C151" s="45" t="s">
        <v>36</v>
      </c>
      <c r="D151" s="163" t="s">
        <v>43</v>
      </c>
      <c r="E151" s="48" t="s">
        <v>142</v>
      </c>
      <c r="F151" s="176" t="s">
        <v>141</v>
      </c>
      <c r="G151" s="48">
        <v>150</v>
      </c>
      <c r="H151" s="15">
        <v>18.11</v>
      </c>
      <c r="I151" s="50">
        <v>141.83000000000001</v>
      </c>
      <c r="J151" s="50">
        <v>3.28</v>
      </c>
      <c r="K151" s="50">
        <v>4.26</v>
      </c>
      <c r="L151" s="52">
        <v>22.92</v>
      </c>
      <c r="N151" s="151"/>
    </row>
    <row r="152" spans="1:14" s="42" customFormat="1" ht="15.75" customHeight="1">
      <c r="A152" s="43"/>
      <c r="B152" s="44"/>
      <c r="C152" s="45" t="s">
        <v>36</v>
      </c>
      <c r="D152" s="163" t="s">
        <v>46</v>
      </c>
      <c r="E152" s="48" t="s">
        <v>144</v>
      </c>
      <c r="F152" s="18" t="s">
        <v>143</v>
      </c>
      <c r="G152" s="48">
        <v>200</v>
      </c>
      <c r="H152" s="14">
        <v>10.18</v>
      </c>
      <c r="I152" s="50">
        <v>71.53</v>
      </c>
      <c r="J152" s="51">
        <v>0</v>
      </c>
      <c r="K152" s="51">
        <v>0</v>
      </c>
      <c r="L152" s="52">
        <v>18.63</v>
      </c>
      <c r="N152" s="151"/>
    </row>
    <row r="153" spans="1:14" s="42" customFormat="1" ht="15.75" customHeight="1">
      <c r="A153" s="43"/>
      <c r="B153" s="44"/>
      <c r="C153" s="45" t="s">
        <v>36</v>
      </c>
      <c r="D153" s="163" t="s">
        <v>153</v>
      </c>
      <c r="E153" s="48"/>
      <c r="F153" s="18" t="s">
        <v>50</v>
      </c>
      <c r="G153" s="48">
        <v>20</v>
      </c>
      <c r="H153" s="14">
        <v>1.8</v>
      </c>
      <c r="I153" s="50">
        <v>44.78</v>
      </c>
      <c r="J153" s="50">
        <v>1.32</v>
      </c>
      <c r="K153" s="50">
        <v>0.24</v>
      </c>
      <c r="L153" s="52">
        <v>9.3800000000000008</v>
      </c>
      <c r="N153" s="151"/>
    </row>
    <row r="154" spans="1:14" s="42" customFormat="1" ht="15.75" customHeight="1" thickBot="1">
      <c r="A154" s="43"/>
      <c r="B154" s="44"/>
      <c r="C154" s="54" t="s">
        <v>36</v>
      </c>
      <c r="D154" s="172" t="s">
        <v>153</v>
      </c>
      <c r="E154" s="57"/>
      <c r="F154" s="20" t="s">
        <v>31</v>
      </c>
      <c r="G154" s="57">
        <v>20</v>
      </c>
      <c r="H154" s="16">
        <v>1.8</v>
      </c>
      <c r="I154" s="59">
        <v>38.68</v>
      </c>
      <c r="J154" s="59">
        <v>1.32</v>
      </c>
      <c r="K154" s="59">
        <v>0.24</v>
      </c>
      <c r="L154" s="67">
        <v>8.34</v>
      </c>
      <c r="N154" s="151"/>
    </row>
    <row r="155" spans="1:14" s="42" customFormat="1" ht="15.75" customHeight="1" thickBot="1">
      <c r="A155" s="105"/>
      <c r="B155" s="134"/>
      <c r="C155" s="97"/>
      <c r="D155" s="97"/>
      <c r="E155" s="70" t="s">
        <v>35</v>
      </c>
      <c r="F155" s="107"/>
      <c r="G155" s="108">
        <f t="shared" ref="G155:L155" si="31">SUM(G148:G154)</f>
        <v>820</v>
      </c>
      <c r="H155" s="109">
        <f t="shared" si="31"/>
        <v>127.78999999999999</v>
      </c>
      <c r="I155" s="108">
        <f t="shared" si="31"/>
        <v>711.27</v>
      </c>
      <c r="J155" s="108">
        <f t="shared" si="31"/>
        <v>33.690000000000005</v>
      </c>
      <c r="K155" s="108">
        <f t="shared" si="31"/>
        <v>24.409999999999997</v>
      </c>
      <c r="L155" s="108">
        <f t="shared" si="31"/>
        <v>92.26</v>
      </c>
    </row>
    <row r="156" spans="1:14" s="42" customFormat="1" ht="15.75" customHeight="1" thickBot="1">
      <c r="A156" s="111">
        <f>A142</f>
        <v>2</v>
      </c>
      <c r="B156" s="112">
        <f>B142</f>
        <v>5</v>
      </c>
      <c r="C156" s="189" t="s">
        <v>52</v>
      </c>
      <c r="D156" s="190"/>
      <c r="E156" s="190"/>
      <c r="F156" s="191"/>
      <c r="G156" s="132">
        <f t="shared" ref="G156:L156" si="32">G147+G155</f>
        <v>1340</v>
      </c>
      <c r="H156" s="114">
        <f t="shared" si="32"/>
        <v>212.98999999999998</v>
      </c>
      <c r="I156" s="132">
        <f t="shared" si="32"/>
        <v>1305.56</v>
      </c>
      <c r="J156" s="132">
        <f t="shared" si="32"/>
        <v>50.17</v>
      </c>
      <c r="K156" s="132">
        <f t="shared" si="32"/>
        <v>48.11</v>
      </c>
      <c r="L156" s="132">
        <f t="shared" si="32"/>
        <v>173.76</v>
      </c>
    </row>
    <row r="157" spans="1:14" s="42" customFormat="1" ht="15.75" thickBot="1">
      <c r="A157" s="135"/>
      <c r="B157" s="136"/>
      <c r="C157" s="193" t="s">
        <v>145</v>
      </c>
      <c r="D157" s="193"/>
      <c r="E157" s="193"/>
      <c r="F157" s="194"/>
      <c r="G157" s="137">
        <f t="shared" ref="G157:L157" si="33">(G20+G34+G49+G65+G80+G95+G109+G124+G141+G156)/(IF(G20=0,0,1)+IF(G34=0,0,1)+IF(G49=0,0,1)+IF(G65=0,0,1)+IF(G80=0,0,1)+IF(G95=0,0,1)+IF(G109=0,0,1)+IF(G124=0,0,1)+IF(G141=0,0,1)+IF(G156=0,0,1))</f>
        <v>1328.5</v>
      </c>
      <c r="H157" s="138">
        <f t="shared" si="33"/>
        <v>212.99</v>
      </c>
      <c r="I157" s="139">
        <f t="shared" si="33"/>
        <v>1376.3315339136</v>
      </c>
      <c r="J157" s="137">
        <f t="shared" si="33"/>
        <v>48.989999999999995</v>
      </c>
      <c r="K157" s="137">
        <f t="shared" si="33"/>
        <v>49.419999999999995</v>
      </c>
      <c r="L157" s="139">
        <f t="shared" si="33"/>
        <v>190.73600000000002</v>
      </c>
    </row>
  </sheetData>
  <mergeCells count="13">
    <mergeCell ref="C95:F95"/>
    <mergeCell ref="C80:F80"/>
    <mergeCell ref="C65:F65"/>
    <mergeCell ref="C157:F157"/>
    <mergeCell ref="C141:F141"/>
    <mergeCell ref="C156:F156"/>
    <mergeCell ref="C124:F124"/>
    <mergeCell ref="C109:F109"/>
    <mergeCell ref="C1:F1"/>
    <mergeCell ref="C49:F49"/>
    <mergeCell ref="C34:F34"/>
    <mergeCell ref="C20:F20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2024-03-28T08:04:58Z</dcterms:modified>
</cp:coreProperties>
</file>